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105" windowHeight="13305"/>
  </bookViews>
  <sheets>
    <sheet name="Popisi" sheetId="1" r:id="rId1"/>
    <sheet name="Rekapitulacija" sheetId="2" r:id="rId2"/>
  </sheets>
  <definedNames>
    <definedName name="_pr01">Popisi!$F$4</definedName>
    <definedName name="_pr02">Popisi!$F$36</definedName>
    <definedName name="_pr03">Popisi!$F$122</definedName>
    <definedName name="_pr04">Popisi!$F$152</definedName>
    <definedName name="_pr05">Popisi!$F$180</definedName>
    <definedName name="_pr06">Popisi!$F$225</definedName>
    <definedName name="_pr08">Popisi!$F$238</definedName>
    <definedName name="_pr09">Popisi!$F$255</definedName>
    <definedName name="_pr10">Popisi!#REF!</definedName>
    <definedName name="_pr11">Popisi!#REF!</definedName>
    <definedName name="_pr12">Popisi!#REF!</definedName>
    <definedName name="_xlnm.Print_Area" localSheetId="0">Popisi!$A$1:$F$262</definedName>
    <definedName name="_xlnm.Print_Area" localSheetId="1">Rekapitulacija!$A$1:$J$48</definedName>
    <definedName name="SK_BETONSKA">Popisi!$F$179</definedName>
    <definedName name="SK_HORTIKULTURA">Popisi!#REF!</definedName>
    <definedName name="sk_IZOLACIJA">Popisi!$F$261</definedName>
    <definedName name="SK_ODVODNJAVANJE">Popisi!#REF!</definedName>
    <definedName name="sk_oprem">Popisi!$F$235</definedName>
    <definedName name="SK_PLESKARSKA">Popisi!#REF!</definedName>
    <definedName name="SK_PRIPRAVA">Popisi!$F$35</definedName>
    <definedName name="sK_RAZNO">Popisi!#REF!</definedName>
    <definedName name="sk_sanacija">Popisi!$F$224</definedName>
    <definedName name="sk_TESARSKA">Popisi!$F$149</definedName>
    <definedName name="SK_VJEKLU">Popisi!#REF!</definedName>
    <definedName name="sk_VOZIŠČNE">Popisi!$F$149</definedName>
    <definedName name="SK_ZEMELJSKA">Popisi!$F$120</definedName>
    <definedName name="sk_ZIDARSKA">Popisi!$F$252</definedName>
  </definedNames>
  <calcPr calcId="145621" refMode="R1C1"/>
</workbook>
</file>

<file path=xl/calcChain.xml><?xml version="1.0" encoding="utf-8"?>
<calcChain xmlns="http://schemas.openxmlformats.org/spreadsheetml/2006/main">
  <c r="F128" i="1" l="1"/>
  <c r="F42" i="1"/>
  <c r="F46" i="1"/>
  <c r="F50" i="1"/>
  <c r="F54" i="1"/>
  <c r="F58" i="1"/>
  <c r="F64" i="1"/>
  <c r="F70" i="1"/>
  <c r="F74" i="1"/>
  <c r="F30" i="1"/>
  <c r="F27" i="1"/>
  <c r="F24" i="1"/>
  <c r="F20" i="1"/>
  <c r="F250" i="1"/>
  <c r="F244" i="1"/>
  <c r="F235" i="1"/>
  <c r="F33" i="1"/>
  <c r="F218" i="1"/>
  <c r="F252" i="1" l="1"/>
  <c r="F35" i="1"/>
  <c r="F202" i="1" l="1"/>
  <c r="F92" i="1"/>
  <c r="F198" i="1" l="1"/>
  <c r="F112" i="1"/>
  <c r="F108" i="1"/>
  <c r="F104" i="1"/>
  <c r="F222" i="1" l="1"/>
  <c r="F88" i="1"/>
  <c r="F172" i="1"/>
  <c r="F145" i="1"/>
  <c r="F139" i="1"/>
  <c r="F135" i="1"/>
  <c r="F214" i="1"/>
  <c r="F186" i="1"/>
  <c r="F210" i="1"/>
  <c r="F164" i="1"/>
  <c r="F158" i="1"/>
  <c r="F100" i="1"/>
  <c r="F80" i="1"/>
  <c r="F84" i="1"/>
  <c r="F118" i="1"/>
  <c r="C11" i="2"/>
  <c r="F224" i="1" l="1"/>
  <c r="F179" i="1"/>
  <c r="C9" i="2" s="1"/>
  <c r="F149" i="1"/>
  <c r="F120" i="1"/>
  <c r="C10" i="2"/>
  <c r="C12" i="2"/>
  <c r="C8" i="2"/>
  <c r="F259" i="1" l="1"/>
  <c r="C7" i="2"/>
  <c r="C6" i="2"/>
  <c r="F261" i="1"/>
  <c r="C13" i="2" s="1"/>
  <c r="C15" i="2" l="1"/>
  <c r="C17" i="2" s="1"/>
  <c r="C18" i="2" s="1"/>
  <c r="C19" i="2" s="1"/>
</calcChain>
</file>

<file path=xl/sharedStrings.xml><?xml version="1.0" encoding="utf-8"?>
<sst xmlns="http://schemas.openxmlformats.org/spreadsheetml/2006/main" count="245" uniqueCount="218">
  <si>
    <t>PRIPRAVLJALNA DELA</t>
  </si>
  <si>
    <r>
      <t>m</t>
    </r>
    <r>
      <rPr>
        <vertAlign val="superscript"/>
        <sz val="10"/>
        <rFont val="Arial CE"/>
        <family val="2"/>
        <charset val="238"/>
      </rPr>
      <t xml:space="preserve">2    </t>
    </r>
  </si>
  <si>
    <t>PRIPRAVLJALNA DELA SKUPAJ:</t>
  </si>
  <si>
    <t>kom</t>
  </si>
  <si>
    <r>
      <t>m</t>
    </r>
    <r>
      <rPr>
        <vertAlign val="superscript"/>
        <sz val="10"/>
        <rFont val="Arial CE"/>
        <family val="2"/>
        <charset val="238"/>
      </rPr>
      <t>3</t>
    </r>
  </si>
  <si>
    <t>ODVODNJAVANJE</t>
  </si>
  <si>
    <t>ODVODNJAVANJE SKUPAJ:</t>
  </si>
  <si>
    <t>RAZNO</t>
  </si>
  <si>
    <t>RAZNO SKUPAJ:</t>
  </si>
  <si>
    <t>01. PRIPRAVLJALNA DELA</t>
  </si>
  <si>
    <t>02. ZEMELJSKA DELA</t>
  </si>
  <si>
    <t xml:space="preserve">SKUPAJ </t>
  </si>
  <si>
    <t>kom. popust</t>
  </si>
  <si>
    <t>SKUPAJ</t>
  </si>
  <si>
    <t>1.</t>
  </si>
  <si>
    <t>ocena</t>
  </si>
  <si>
    <t>11 311</t>
  </si>
  <si>
    <t>ZEMELJSKA DELA IN TEMELJENJE</t>
  </si>
  <si>
    <t>2.</t>
  </si>
  <si>
    <t>3.</t>
  </si>
  <si>
    <t>VOZIŠČNE KONSTRUKCIJE</t>
  </si>
  <si>
    <t>03. VOZIŠČNE KONSTRUKCIJE</t>
  </si>
  <si>
    <t>VOZIŠČNE KONSTRUKCIJE SKUPAJ:</t>
  </si>
  <si>
    <t>4.</t>
  </si>
  <si>
    <t>04. ODVODNJAVANJE</t>
  </si>
  <si>
    <t>4.8</t>
  </si>
  <si>
    <t>5.</t>
  </si>
  <si>
    <t>GRADBENA IN OBRTNIŠKA DELA</t>
  </si>
  <si>
    <t>05. GRADBENA IN OBRTNIŠKA DELA</t>
  </si>
  <si>
    <t>GRADBENA IN OBRTNIŠKA DELA SKUPAJ:</t>
  </si>
  <si>
    <t>6.</t>
  </si>
  <si>
    <t>7.</t>
  </si>
  <si>
    <t>TUJE STORITVE</t>
  </si>
  <si>
    <t>07. TUJE STORITVE</t>
  </si>
  <si>
    <t>TUJE STORITVE SKUPAJ:</t>
  </si>
  <si>
    <t>9.</t>
  </si>
  <si>
    <t>09. RAZNO</t>
  </si>
  <si>
    <t xml:space="preserve"> </t>
  </si>
  <si>
    <t>ZEMELJSKA DELA IN TEMELJENJE SKUPAJ:</t>
  </si>
  <si>
    <t>REKAPITULACIJA</t>
  </si>
  <si>
    <t>11 211</t>
  </si>
  <si>
    <t>7.8.</t>
  </si>
  <si>
    <t>Nadzor</t>
  </si>
  <si>
    <t>78 111</t>
  </si>
  <si>
    <t>7.9.</t>
  </si>
  <si>
    <t>Izdelava projektov</t>
  </si>
  <si>
    <t>79 100</t>
  </si>
  <si>
    <t>91 111</t>
  </si>
  <si>
    <t>Odvodnjavanje objektov</t>
  </si>
  <si>
    <t>1.1</t>
  </si>
  <si>
    <t>Geodetska dela</t>
  </si>
  <si>
    <t>3.5.2</t>
  </si>
  <si>
    <t>Robniki</t>
  </si>
  <si>
    <t>5.1</t>
  </si>
  <si>
    <t>25 111</t>
  </si>
  <si>
    <t>m2</t>
  </si>
  <si>
    <t>25 153</t>
  </si>
  <si>
    <t>Posejanje brežin s travnim semenom z dodatkom umetnih gnojil</t>
  </si>
  <si>
    <t>5.4</t>
  </si>
  <si>
    <t>Zidarska in kamnoseška dela</t>
  </si>
  <si>
    <t>5.8</t>
  </si>
  <si>
    <t>Ključavničarska dela</t>
  </si>
  <si>
    <t>31 123</t>
  </si>
  <si>
    <t>6.1</t>
  </si>
  <si>
    <t>Pokončna oprema cest</t>
  </si>
  <si>
    <r>
      <t>m</t>
    </r>
    <r>
      <rPr>
        <vertAlign val="superscript"/>
        <sz val="10"/>
        <rFont val="Arial CE"/>
        <family val="2"/>
        <charset val="238"/>
      </rPr>
      <t>3 (raščenih)</t>
    </r>
  </si>
  <si>
    <t>2.4</t>
  </si>
  <si>
    <t>Nasipi, zasipi, klini</t>
  </si>
  <si>
    <t>2.5</t>
  </si>
  <si>
    <t>Brežine in zelenice</t>
  </si>
  <si>
    <t>3.1.1.</t>
  </si>
  <si>
    <t>Nevezane nosilne plasti</t>
  </si>
  <si>
    <t>3.2.2</t>
  </si>
  <si>
    <t>Vezane obrabne in zaporne plasti-bitumenski betoni</t>
  </si>
  <si>
    <t>OPREMA MOSTU IN CESTE</t>
  </si>
  <si>
    <t>ur</t>
  </si>
  <si>
    <r>
      <t>m</t>
    </r>
    <r>
      <rPr>
        <vertAlign val="superscript"/>
        <sz val="10"/>
        <rFont val="Arial CE"/>
        <family val="2"/>
        <charset val="238"/>
      </rPr>
      <t>2</t>
    </r>
  </si>
  <si>
    <t>4.4</t>
  </si>
  <si>
    <r>
      <t>m</t>
    </r>
    <r>
      <rPr>
        <vertAlign val="superscript"/>
        <sz val="10"/>
        <rFont val="Arial CE"/>
        <family val="2"/>
        <charset val="238"/>
      </rPr>
      <t xml:space="preserve">1  </t>
    </r>
  </si>
  <si>
    <t>3.6</t>
  </si>
  <si>
    <t>Bankine</t>
  </si>
  <si>
    <t xml:space="preserve">    </t>
  </si>
  <si>
    <t>6.4</t>
  </si>
  <si>
    <t>Oprema za zavarovanje prometa</t>
  </si>
  <si>
    <t>1.2</t>
  </si>
  <si>
    <t>Čiščenje terena</t>
  </si>
  <si>
    <t>12 111</t>
  </si>
  <si>
    <t>2.9</t>
  </si>
  <si>
    <t>Razprostiranje odvečne zemljine</t>
  </si>
  <si>
    <t>29 114</t>
  </si>
  <si>
    <t>12 112</t>
  </si>
  <si>
    <t>21 213</t>
  </si>
  <si>
    <t>2.1</t>
  </si>
  <si>
    <t>Izkopi</t>
  </si>
  <si>
    <t>2.2</t>
  </si>
  <si>
    <t>Planum temeljnih tal</t>
  </si>
  <si>
    <t>22 112</t>
  </si>
  <si>
    <t xml:space="preserve">
                            </t>
  </si>
  <si>
    <t>4.2</t>
  </si>
  <si>
    <t>Globinsko odvodnjavanje-drenaže</t>
  </si>
  <si>
    <t>4.3</t>
  </si>
  <si>
    <t>Globinsko odvodnjavanje-kanalizacija</t>
  </si>
  <si>
    <t>4.5</t>
  </si>
  <si>
    <t>Prepusti</t>
  </si>
  <si>
    <t>5.2</t>
  </si>
  <si>
    <t>Dela z jeklom za ojačitev</t>
  </si>
  <si>
    <t>Dela s cementnim betonom</t>
  </si>
  <si>
    <t>2.8</t>
  </si>
  <si>
    <t>Zagatne stene</t>
  </si>
  <si>
    <r>
      <t>m</t>
    </r>
    <r>
      <rPr>
        <vertAlign val="superscript"/>
        <sz val="10"/>
        <rFont val="Arial CE"/>
        <family val="2"/>
        <charset val="238"/>
      </rPr>
      <t xml:space="preserve"> 3 </t>
    </r>
  </si>
  <si>
    <t>6.2</t>
  </si>
  <si>
    <t>Označbe na vozišču</t>
  </si>
  <si>
    <t>06. OPREMA CESTE</t>
  </si>
  <si>
    <t>Tesarska dela</t>
  </si>
  <si>
    <t>4.1</t>
  </si>
  <si>
    <t>Površinsko  odvodnjavanje</t>
  </si>
  <si>
    <t>OPREMA CESTE SKUPAJ:</t>
  </si>
  <si>
    <t>Razprostiranje odvečne težke zemljine  na deponiji in stroški deponije.</t>
  </si>
  <si>
    <t>5.3</t>
  </si>
  <si>
    <t>5.7</t>
  </si>
  <si>
    <t>Napeljave na objektu</t>
  </si>
  <si>
    <r>
      <t>m</t>
    </r>
    <r>
      <rPr>
        <vertAlign val="superscript"/>
        <sz val="10"/>
        <rFont val="Arial CE"/>
        <family val="2"/>
        <charset val="238"/>
      </rPr>
      <t xml:space="preserve">3uvaljanega </t>
    </r>
  </si>
  <si>
    <t>21 335</t>
  </si>
  <si>
    <t>28 115</t>
  </si>
  <si>
    <t>Jaški</t>
  </si>
  <si>
    <t xml:space="preserve">
</t>
  </si>
  <si>
    <t>Priprava gradbišča in odstranitev, kontejner, elektrika, voda itd.</t>
  </si>
  <si>
    <t>2.7</t>
  </si>
  <si>
    <t>Piloti</t>
  </si>
  <si>
    <t>kg</t>
  </si>
  <si>
    <t>5.6</t>
  </si>
  <si>
    <t>Sidranje</t>
  </si>
  <si>
    <t>41 192</t>
  </si>
  <si>
    <r>
      <t>kom</t>
    </r>
    <r>
      <rPr>
        <vertAlign val="superscript"/>
        <sz val="10"/>
        <rFont val="Arial CE"/>
        <family val="2"/>
        <charset val="238"/>
      </rPr>
      <t xml:space="preserve"> </t>
    </r>
  </si>
  <si>
    <t>Opomba:Ta predračun zajema,odvodnjo in sanacije plazu, investitor uredi služnost zemljišč.</t>
  </si>
  <si>
    <t>42 163</t>
  </si>
  <si>
    <t>22% DDV</t>
  </si>
  <si>
    <t>58 172</t>
  </si>
  <si>
    <t>58 175</t>
  </si>
  <si>
    <t>m</t>
  </si>
  <si>
    <t>Odstranitev ostankov dreves z debli 15-25 in panjev</t>
  </si>
  <si>
    <t>12 311</t>
  </si>
  <si>
    <r>
      <t xml:space="preserve">
</t>
    </r>
    <r>
      <rPr>
        <sz val="10"/>
        <rFont val="Arial CE"/>
        <charset val="238"/>
      </rPr>
      <t xml:space="preserve">
                            </t>
    </r>
  </si>
  <si>
    <t xml:space="preserve">Humoziranje brežin v d=10-15cm brez valjanja, vseh tangiranih površin </t>
  </si>
  <si>
    <t xml:space="preserve">
</t>
  </si>
  <si>
    <t xml:space="preserve">Projekt  PID </t>
  </si>
  <si>
    <t>na plazu 8kom</t>
  </si>
  <si>
    <t xml:space="preserve">m1 </t>
  </si>
  <si>
    <t xml:space="preserve">Ročni izkop   zemljine (III-IVkat) za kanalete, z odmetom </t>
  </si>
  <si>
    <t>21 111</t>
  </si>
  <si>
    <t>Površinski odkop zemlje (d=40cm) in začasno deponiranje ob trasi, do 50m, za ponovno vgradnjo,.</t>
  </si>
  <si>
    <r>
      <t>kom</t>
    </r>
    <r>
      <rPr>
        <vertAlign val="superscript"/>
        <sz val="10"/>
        <rFont val="Arial CE"/>
        <family val="2"/>
        <charset val="238"/>
      </rPr>
      <t xml:space="preserve">  </t>
    </r>
  </si>
  <si>
    <t xml:space="preserve">                       </t>
  </si>
  <si>
    <t>Dobava in izdelava nevezane nosilne plasti 100% tamponskega drobljenca  TD 32  v debelini  20 cm(upoštevani priključki) , uvaljanih na 100 Mpa. V območju poškodovanega dvorišča</t>
  </si>
  <si>
    <t>32 312</t>
  </si>
  <si>
    <t>32 222</t>
  </si>
  <si>
    <t>Izdelava obrabne plasti za tesnilno plast iz asfaltne zmesi bitumenskega betona iz  silikatnih zrn AC 11,surf B 70/100,A3 
(0/11S ),d=4cm.(upoštevaj predhodno čiščenje in pobrizg z emulzijo)</t>
  </si>
  <si>
    <t xml:space="preserve">318,5m2 </t>
  </si>
  <si>
    <t>35 221</t>
  </si>
  <si>
    <t>Dobava in Vgraditev dvignjenih robnikov iz cementnega betona  s prerezom 15/25 cm, na beton C16/20</t>
  </si>
  <si>
    <r>
      <t>m</t>
    </r>
    <r>
      <rPr>
        <vertAlign val="superscript"/>
        <sz val="10"/>
        <rFont val="Arial CE"/>
        <family val="2"/>
        <charset val="238"/>
      </rPr>
      <t xml:space="preserve">1    </t>
    </r>
  </si>
  <si>
    <t>m3</t>
  </si>
  <si>
    <t>25 215</t>
  </si>
  <si>
    <t xml:space="preserve"> Dobava in vgraditev  heksogionalne mreže (palvis), premera 3mm, katera se  napne in stabilizira na jeklene pletenice fi 20mm, z objemkami (žabicami fi 25mm 4kom na eno polje 2 spodaj dve zgoraj kom 92)</t>
  </si>
  <si>
    <t>58 279</t>
  </si>
  <si>
    <t>Obnova lesene vozne površine dostopnega mostu,( zamenjava lesenih macesnovih mostnic d=10cm, upoštevati  spojne vijake itd)</t>
  </si>
  <si>
    <t>Geomehanski  nadzor</t>
  </si>
  <si>
    <t xml:space="preserve">Izdelava nosilne plasti bituminiziranega prodca AC 22,base B 50/70
 (BNZP 22) v debelini 6cm za dograditev ceste v območju posega  </t>
  </si>
  <si>
    <t>Montaža in demontaža lesenih plohov š=30cm, d=5cm (2x(4x4)  v območju prehoda strojev preko dostopne ceste, mostu in dvorišča. Sprotno prelaganje</t>
  </si>
  <si>
    <t>12 213</t>
  </si>
  <si>
    <t>m1</t>
  </si>
  <si>
    <t>12 221</t>
  </si>
  <si>
    <t xml:space="preserve">Rezanje asfalta debeline do 10cm
</t>
  </si>
  <si>
    <t xml:space="preserve">v območju plazu 4320m2
</t>
  </si>
  <si>
    <r>
      <t>Posek in odstranitev  redkega grmičevja do fi 15, na pobočju 35</t>
    </r>
    <r>
      <rPr>
        <sz val="10"/>
        <rFont val="Arial"/>
        <family val="2"/>
      </rPr>
      <t>°</t>
    </r>
    <r>
      <rPr>
        <sz val="10"/>
        <rFont val="Arial CE"/>
        <charset val="238"/>
      </rPr>
      <t>-50</t>
    </r>
    <r>
      <rPr>
        <sz val="10"/>
        <rFont val="Arial"/>
        <family val="2"/>
      </rPr>
      <t>°</t>
    </r>
    <r>
      <rPr>
        <sz val="10"/>
        <rFont val="Arial CE"/>
        <charset val="238"/>
      </rPr>
      <t xml:space="preserve"> z odvozom na deponijo</t>
    </r>
  </si>
  <si>
    <t xml:space="preserve">Rušenje asfaltnega vozišča d=7-15cm   z odvozom na deponijo koncensijonarja
 do 30km =318,0m2
</t>
  </si>
  <si>
    <r>
      <t xml:space="preserve">dostopna pot v zgornji del plazu 238x4x0,3)=285,6m3
</t>
    </r>
    <r>
      <rPr>
        <sz val="10"/>
        <color indexed="30"/>
        <rFont val="Arial CE"/>
        <charset val="238"/>
      </rPr>
      <t xml:space="preserve">
</t>
    </r>
  </si>
  <si>
    <t xml:space="preserve">
</t>
  </si>
  <si>
    <t xml:space="preserve">
Planiranje v območju zaščitnih mrež  4320m2x(0,1+0,2)/2=648m3
kanalete 94x(0,1+0,4m3/m1)=23,5m3 
</t>
  </si>
  <si>
    <t xml:space="preserve">94x0,5x0,1=4,7m3
</t>
  </si>
  <si>
    <r>
      <t xml:space="preserve">Izkop  zemljine d=10-20cm (III-IV.kat) za odvodnjo po strmi brežini po strmi brežini cca 35°-50° s sprotnim planiranjem </t>
    </r>
    <r>
      <rPr>
        <sz val="10"/>
        <rFont val="Arial"/>
        <family val="2"/>
      </rPr>
      <t xml:space="preserve">izkopa z bagerjem pajkom, Višek materiala cca 30% se odpelje na deponijo </t>
    </r>
  </si>
  <si>
    <t xml:space="preserve">dvorišče 318m2
</t>
  </si>
  <si>
    <t xml:space="preserve">Široki izkop  zemljine (III-IV.kat) za razširitev dostopne poti v zgornji del plazu, in drenažo z odvozom na deponijo do 1km z demperjem goseničarjem  </t>
  </si>
  <si>
    <t>Izravnava dvorišča.</t>
  </si>
  <si>
    <t>Dobava in grajevanje kamnitega drenažnega  materiala fi 30-90mm, za izvedbo drenažnega filtra izza kamnito betonskega zidu in za drenažno rebro.
-drenažno rebro                                  =48m3</t>
  </si>
  <si>
    <t>28 116</t>
  </si>
  <si>
    <t>Dobava in vgraditev tirnic SŽ l=6m, na rastru 1,5m (300kg po kom ) v območju gozdne ceste, tirnice se  vstavijo  v predhodno izvedene vrtine  fi 300mm/vrtine so v posebni postavki 56 132/ za zavarovanje gradbene jame. Tirnice morajo biti odrezane na konico, z naklonom 1:10 proti pobočju in zabetonirane z C 25/30 .(0,06m3/m1)</t>
  </si>
  <si>
    <t>Dobava in vgraditev tirnic SŽ l=4m, na rastru 3m (200kg po kom ) v območju nad gozdno cesto  tirnice odrezane na konico in zabite z 1500-2000kg pnevmatskim kladivom ali predohdno uvrtana vrtina fi 250mm.</t>
  </si>
  <si>
    <t>28 117</t>
  </si>
  <si>
    <t xml:space="preserve">Dobava in ročna vgraditev  hudourniških kanalet na strmem pobočju  vgrajenih na 10cm sloj betona C 16/20
</t>
  </si>
  <si>
    <r>
      <t xml:space="preserve">Dobava in izdelava vzdolžne drenaže iz plastičnih rebrastih  cevi  DK  fi 200mm, vgrajenih na 10cm sloj betona in obsuta z 0,2m3/m1, frakcije 8-16mm </t>
    </r>
    <r>
      <rPr>
        <b/>
        <sz val="10"/>
        <rFont val="Arial CE"/>
        <charset val="238"/>
      </rPr>
      <t>(perforirana  60%)</t>
    </r>
    <r>
      <rPr>
        <sz val="10"/>
        <rFont val="Arial CE"/>
        <charset val="238"/>
      </rPr>
      <t xml:space="preserve">
plazina v gozdu 48</t>
    </r>
  </si>
  <si>
    <t>44 133</t>
  </si>
  <si>
    <r>
      <t xml:space="preserve">Dobava in kompletna  vgraditev betonskega    kaskadnega jaška fi 60cm, globina jaška  h=2m, vgrajenega na plast betona C 12/15 z betonskim pokrovom nosilnosti 5 ton,(upoštevati navezavo meteorne-drenažne kanalizacije ),cevi jaška se naj 30cm nad koto iztoka proti zaledju navrtajo v območju drenažnega filtra, luknje fi 30mm 10kom na jašek (na spodnje tri cevi). </t>
    </r>
    <r>
      <rPr>
        <b/>
        <sz val="10"/>
        <rFont val="Arial CE"/>
        <charset val="238"/>
      </rPr>
      <t xml:space="preserve">Vtok v jašek se ne zatesni, iztok se zatesni popolonoma </t>
    </r>
  </si>
  <si>
    <t>51 842</t>
  </si>
  <si>
    <t>28 127</t>
  </si>
  <si>
    <t>Dobava in vgraditev macesnovih olupljenih hlodov d=20-30cm, dolžine 4-6m, hlodovina se priveže na tirnice z dvakrat žgano žico d=2,2mm.</t>
  </si>
  <si>
    <t>56 132</t>
  </si>
  <si>
    <t xml:space="preserve">Izdelava vrtine fi 300mm v skrilavec-lapor  za vgradnjo tirnic globine 3-4m. Potrebno je imeti ustrezen bager ki bo imel sveder pritrjen na koncu ročice z dosegom 7m. Upoštevaj premike stroja. </t>
  </si>
  <si>
    <t xml:space="preserve">Dobava, vgraditev jeklenih spon "klanfe" za spoj hlodov
</t>
  </si>
  <si>
    <t xml:space="preserve">
</t>
  </si>
  <si>
    <t xml:space="preserve">Dobava, vgraditev-napenjanje jeklenih pletenic fi 14mm zasidranih v pasivna sidra ,  skupaj 48 "žabic" fi 20mm, matice "zakirnane". Pletenica se napne s 5 tonskim tirforjem  
</t>
  </si>
  <si>
    <t>25 216</t>
  </si>
  <si>
    <t>56 311</t>
  </si>
  <si>
    <t xml:space="preserve">Elaborat in ojačitev dostopnega mostu preko Bistre, ojačitev ali zamenjava  se določi na mestu vgradnje po videnju stopnje korozije (razni jekleni profili kateri se zaščitijo z AKZ 250mikronov
</t>
  </si>
  <si>
    <t xml:space="preserve">24 114
</t>
  </si>
  <si>
    <t xml:space="preserve">Široki izkop  zemljine (V-VI.kat) v območju razširitve ceste,z odvozom na deponijo do 1km z demperjem goseničarjem.   </t>
  </si>
  <si>
    <t>24 212</t>
  </si>
  <si>
    <t xml:space="preserve">Dobava in vgrajevanje izkopnega materiala materiala v zasip za zagatno  steno v plasteh po 40-50cm. Materil je potrebno naložiti in ga pripeljati na z demperji , dolžina transporta do 0,5km </t>
  </si>
  <si>
    <t xml:space="preserve">Izdelava vrtine v vezljivem materialu in v mehki kamenini premera fi 40mm globine 1,5m,   v expanzijsko maso (npr. Altex),   se vgradi RA fi 20mm z privarjeno (ali vroče ukrivljeno zanko) zanko fi 50mm, dolžina sidra 1,5m in  z ustrezno antikorozijsko zaščito (pocinkano) Vgradnja sider na cca 3m  </t>
  </si>
  <si>
    <t>58 176</t>
  </si>
  <si>
    <t xml:space="preserve">Zaščita brežine s heksogionalno mrežo (palvis)širine 2-3m , premera 2,7mm, katera se  stabilizira z jekleno pletenico fi 14mm. </t>
  </si>
  <si>
    <t xml:space="preserve">Dobava objemk za stikovanje  mrež (vzdolžno prečno)2kom/m1
</t>
  </si>
  <si>
    <t xml:space="preserve">kom </t>
  </si>
  <si>
    <t xml:space="preserve">
cesta 230x(0,5+1,5m3/m1)/2= 230m3
drenaža 48x1,3m3/m1=62,4m3
odmet v območju odlomnega roba 50x2m3=100m3
</t>
  </si>
  <si>
    <t>Zakoličba objekta,zavarovanje prečnih profilov in geodetska spremljava
tekom gradnje (profilov na zidov  5,   tirnic 76, jaški 1), posnetek po končani gradnji</t>
  </si>
  <si>
    <t xml:space="preserve">     T.2.1 Popis del in rekapitulacija za  razširitev sanacije plazu izza hiše Šušl  v Ludranskem vrhu. Za dostop dovoljen prevoz preko mostu do 10 ton 
Pri vseh postavkah se naj upošteva nabava, dobava in izvedba.                  </t>
  </si>
  <si>
    <t>Dobava in vgraditev tirnic SŽ l=6-7m, na rastru 1,5m (350kg po kom ) v območju palisade izza hiše , tirnice se  vstavijo  v predhodno izvedene vrtine  fi 300mm/vrtine so v posebni postavki 56 132/ za zavarovanje gradbene jame. Tirnice morajo biti odrezane na konico, z naklonom 1:10 proti pobočju in zabetonirane z C 25/30 (0,06m3/m1)</t>
  </si>
  <si>
    <r>
      <t xml:space="preserve">Razna manjša in nepredvidena dela 10% vrednosti ostalih postavk.(dodatne ojačitve mostu, ko se bo videla nagriženost profilov , problematika dostopne poti, izvedba ureditve odvodnje v plazini,  itd.) </t>
    </r>
    <r>
      <rPr>
        <b/>
        <sz val="10"/>
        <rFont val="Arial CE"/>
        <charset val="238"/>
      </rPr>
      <t>Obračun po dejanskih stroških.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</si>
</sst>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SIT&quot;_-;\-* #,##0.00\ &quot;SIT&quot;_-;_-* &quot;-&quot;??\ &quot;SIT&quot;_-;_-@_-"/>
    <numFmt numFmtId="165" formatCode="#,##0.00\ &quot;SIT&quot;"/>
    <numFmt numFmtId="166" formatCode="0.0"/>
    <numFmt numFmtId="167" formatCode="#,##0.00\ [$€-1]"/>
    <numFmt numFmtId="168" formatCode="[$€-2]\ #,##0.00"/>
  </numFmts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vertAlign val="superscript"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u/>
      <sz val="10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10"/>
      <color indexed="30"/>
      <name val="Arial CE"/>
      <charset val="238"/>
    </font>
    <font>
      <sz val="10"/>
      <name val="Arial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/>
  </cellStyleXfs>
  <cellXfs count="150">
    <xf numFmtId="0" fontId="0" fillId="0" borderId="0" xfId="0"/>
    <xf numFmtId="165" fontId="0" fillId="0" borderId="0" xfId="0" applyNumberFormat="1"/>
    <xf numFmtId="0" fontId="2" fillId="0" borderId="0" xfId="0" applyFont="1"/>
    <xf numFmtId="0" fontId="0" fillId="0" borderId="0" xfId="0" applyAlignment="1">
      <alignment horizontal="left" vertical="top"/>
    </xf>
    <xf numFmtId="165" fontId="0" fillId="0" borderId="0" xfId="0" applyNumberFormat="1" applyAlignment="1">
      <alignment horizontal="left" vertical="top"/>
    </xf>
    <xf numFmtId="165" fontId="2" fillId="0" borderId="0" xfId="0" applyNumberFormat="1" applyFont="1"/>
    <xf numFmtId="0" fontId="0" fillId="0" borderId="1" xfId="0" applyBorder="1"/>
    <xf numFmtId="0" fontId="0" fillId="0" borderId="0" xfId="0" applyAlignment="1">
      <alignment vertical="top" wrapText="1"/>
    </xf>
    <xf numFmtId="165" fontId="0" fillId="0" borderId="0" xfId="0" applyNumberFormat="1" applyAlignment="1">
      <alignment vertical="top" wrapText="1"/>
    </xf>
    <xf numFmtId="0" fontId="4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left" wrapText="1"/>
      <protection locked="0"/>
    </xf>
    <xf numFmtId="2" fontId="0" fillId="0" borderId="0" xfId="0" applyNumberFormat="1" applyAlignment="1" applyProtection="1">
      <alignment horizontal="left" wrapText="1" indent="15"/>
      <protection locked="0"/>
    </xf>
    <xf numFmtId="0" fontId="0" fillId="0" borderId="0" xfId="0" applyAlignment="1" applyProtection="1">
      <alignment horizontal="left" vertical="top"/>
      <protection locked="0"/>
    </xf>
    <xf numFmtId="2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1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horizontal="left" wrapText="1" indent="15"/>
      <protection locked="0"/>
    </xf>
    <xf numFmtId="0" fontId="5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6" fillId="0" borderId="0" xfId="0" applyFont="1"/>
    <xf numFmtId="49" fontId="7" fillId="0" borderId="0" xfId="0" applyNumberFormat="1" applyFont="1" applyAlignment="1" applyProtection="1">
      <alignment horizontal="left" vertical="top" indent="1"/>
      <protection locked="0"/>
    </xf>
    <xf numFmtId="49" fontId="2" fillId="0" borderId="0" xfId="0" applyNumberFormat="1" applyFont="1" applyBorder="1" applyAlignment="1" applyProtection="1">
      <alignment horizontal="left" vertical="top" indent="4"/>
      <protection locked="0"/>
    </xf>
    <xf numFmtId="0" fontId="0" fillId="0" borderId="0" xfId="0" applyBorder="1"/>
    <xf numFmtId="49" fontId="2" fillId="0" borderId="0" xfId="0" applyNumberFormat="1" applyFont="1" applyAlignment="1" applyProtection="1">
      <alignment horizontal="left" vertical="top" indent="1"/>
      <protection locked="0"/>
    </xf>
    <xf numFmtId="49" fontId="2" fillId="0" borderId="0" xfId="0" applyNumberFormat="1" applyFont="1" applyBorder="1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49" fontId="6" fillId="0" borderId="2" xfId="0" applyNumberFormat="1" applyFont="1" applyBorder="1" applyAlignment="1" applyProtection="1">
      <alignment horizontal="left" vertical="top" indent="1"/>
      <protection locked="0"/>
    </xf>
    <xf numFmtId="0" fontId="0" fillId="0" borderId="2" xfId="0" applyBorder="1"/>
    <xf numFmtId="49" fontId="6" fillId="0" borderId="1" xfId="0" applyNumberFormat="1" applyFont="1" applyBorder="1" applyAlignment="1" applyProtection="1">
      <alignment horizontal="left" vertical="top" indent="1"/>
      <protection locked="0"/>
    </xf>
    <xf numFmtId="49" fontId="5" fillId="0" borderId="0" xfId="0" applyNumberFormat="1" applyFont="1" applyBorder="1" applyAlignment="1" applyProtection="1">
      <alignment horizontal="left" vertical="top" indent="1"/>
      <protection locked="0"/>
    </xf>
    <xf numFmtId="49" fontId="4" fillId="0" borderId="0" xfId="0" applyNumberFormat="1" applyFont="1" applyBorder="1" applyAlignment="1" applyProtection="1">
      <alignment horizontal="left" vertical="top" indent="1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2" fontId="0" fillId="0" borderId="0" xfId="0" applyNumberForma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0" xfId="0" applyFont="1" applyProtection="1">
      <protection locked="0"/>
    </xf>
    <xf numFmtId="49" fontId="2" fillId="0" borderId="0" xfId="0" applyNumberFormat="1" applyFont="1" applyFill="1" applyAlignment="1" applyProtection="1">
      <alignment horizontal="right" vertical="top"/>
      <protection locked="0"/>
    </xf>
    <xf numFmtId="0" fontId="2" fillId="0" borderId="0" xfId="0" applyFont="1" applyFill="1" applyProtection="1">
      <protection locked="0"/>
    </xf>
    <xf numFmtId="165" fontId="0" fillId="0" borderId="0" xfId="0" applyNumberFormat="1" applyFill="1" applyProtection="1">
      <protection locked="0"/>
    </xf>
    <xf numFmtId="165" fontId="2" fillId="0" borderId="0" xfId="0" applyNumberFormat="1" applyFont="1" applyFill="1"/>
    <xf numFmtId="0" fontId="2" fillId="0" borderId="0" xfId="0" applyFont="1" applyFill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49" fontId="9" fillId="0" borderId="0" xfId="0" applyNumberFormat="1" applyFont="1" applyAlignment="1" applyProtection="1">
      <alignment horizontal="right" vertical="top"/>
      <protection locked="0"/>
    </xf>
    <xf numFmtId="166" fontId="10" fillId="0" borderId="0" xfId="0" applyNumberFormat="1" applyFont="1" applyAlignment="1" applyProtection="1">
      <alignment horizontal="right" vertical="top"/>
      <protection locked="0"/>
    </xf>
    <xf numFmtId="49" fontId="10" fillId="0" borderId="0" xfId="0" applyNumberFormat="1" applyFont="1" applyAlignment="1" applyProtection="1">
      <alignment horizontal="right" vertical="top"/>
      <protection locked="0"/>
    </xf>
    <xf numFmtId="49" fontId="10" fillId="0" borderId="0" xfId="0" applyNumberFormat="1" applyFont="1" applyBorder="1" applyAlignment="1" applyProtection="1">
      <alignment horizontal="right" vertical="top"/>
      <protection locked="0"/>
    </xf>
    <xf numFmtId="49" fontId="10" fillId="0" borderId="3" xfId="0" applyNumberFormat="1" applyFont="1" applyBorder="1" applyAlignment="1" applyProtection="1">
      <alignment horizontal="right" vertical="top"/>
      <protection locked="0"/>
    </xf>
    <xf numFmtId="0" fontId="10" fillId="0" borderId="0" xfId="0" applyFont="1" applyProtection="1">
      <protection locked="0"/>
    </xf>
    <xf numFmtId="0" fontId="2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6" fillId="0" borderId="3" xfId="0" applyFont="1" applyBorder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0" xfId="0" applyFont="1" applyFill="1" applyAlignment="1">
      <alignment horizontal="center"/>
    </xf>
    <xf numFmtId="49" fontId="2" fillId="2" borderId="0" xfId="0" applyNumberFormat="1" applyFont="1" applyFill="1" applyAlignment="1" applyProtection="1">
      <alignment horizontal="right" vertical="top"/>
      <protection locked="0"/>
    </xf>
    <xf numFmtId="0" fontId="2" fillId="2" borderId="0" xfId="0" applyFont="1" applyFill="1" applyProtection="1">
      <protection locked="0"/>
    </xf>
    <xf numFmtId="0" fontId="2" fillId="0" borderId="0" xfId="0" applyFont="1" applyFill="1"/>
    <xf numFmtId="49" fontId="2" fillId="0" borderId="0" xfId="0" applyNumberFormat="1" applyFont="1" applyAlignment="1" applyProtection="1">
      <alignment horizontal="right" vertical="top"/>
      <protection locked="0"/>
    </xf>
    <xf numFmtId="16" fontId="2" fillId="0" borderId="0" xfId="0" applyNumberFormat="1" applyFont="1" applyProtection="1">
      <protection locked="0"/>
    </xf>
    <xf numFmtId="165" fontId="0" fillId="0" borderId="0" xfId="0" applyNumberFormat="1" applyFill="1"/>
    <xf numFmtId="0" fontId="0" fillId="0" borderId="0" xfId="0" applyFill="1"/>
    <xf numFmtId="165" fontId="0" fillId="0" borderId="0" xfId="0" applyNumberFormat="1" applyBorder="1"/>
    <xf numFmtId="0" fontId="4" fillId="0" borderId="0" xfId="0" applyFont="1" applyBorder="1"/>
    <xf numFmtId="49" fontId="7" fillId="0" borderId="3" xfId="0" applyNumberFormat="1" applyFont="1" applyBorder="1" applyAlignment="1" applyProtection="1">
      <alignment horizontal="left" vertical="top" indent="1"/>
      <protection locked="0"/>
    </xf>
    <xf numFmtId="0" fontId="4" fillId="0" borderId="3" xfId="0" applyFont="1" applyBorder="1"/>
    <xf numFmtId="167" fontId="0" fillId="0" borderId="0" xfId="0" applyNumberFormat="1"/>
    <xf numFmtId="167" fontId="5" fillId="0" borderId="0" xfId="0" applyNumberFormat="1" applyFont="1" applyAlignment="1">
      <alignment horizontal="center"/>
    </xf>
    <xf numFmtId="167" fontId="0" fillId="2" borderId="0" xfId="0" applyNumberFormat="1" applyFill="1" applyProtection="1">
      <protection locked="0"/>
    </xf>
    <xf numFmtId="167" fontId="0" fillId="0" borderId="0" xfId="0" applyNumberFormat="1" applyProtection="1">
      <protection locked="0"/>
    </xf>
    <xf numFmtId="167" fontId="0" fillId="0" borderId="0" xfId="0" applyNumberFormat="1" applyFill="1" applyProtection="1">
      <protection locked="0"/>
    </xf>
    <xf numFmtId="167" fontId="0" fillId="0" borderId="0" xfId="0" applyNumberFormat="1" applyAlignment="1" applyProtection="1">
      <alignment horizontal="justify" vertical="top" wrapText="1"/>
      <protection locked="0"/>
    </xf>
    <xf numFmtId="167" fontId="0" fillId="0" borderId="0" xfId="0" applyNumberFormat="1" applyBorder="1" applyProtection="1">
      <protection locked="0"/>
    </xf>
    <xf numFmtId="167" fontId="0" fillId="0" borderId="3" xfId="0" applyNumberFormat="1" applyBorder="1" applyProtection="1">
      <protection locked="0"/>
    </xf>
    <xf numFmtId="167" fontId="0" fillId="0" borderId="0" xfId="0" applyNumberFormat="1" applyAlignment="1" applyProtection="1">
      <alignment horizontal="justify" vertical="top"/>
      <protection locked="0"/>
    </xf>
    <xf numFmtId="167" fontId="6" fillId="0" borderId="3" xfId="0" applyNumberFormat="1" applyFont="1" applyBorder="1" applyProtection="1">
      <protection locked="0"/>
    </xf>
    <xf numFmtId="167" fontId="6" fillId="0" borderId="0" xfId="0" applyNumberFormat="1" applyFont="1" applyProtection="1">
      <protection locked="0"/>
    </xf>
    <xf numFmtId="168" fontId="5" fillId="0" borderId="0" xfId="0" applyNumberFormat="1" applyFont="1" applyFill="1" applyAlignment="1">
      <alignment horizontal="center"/>
    </xf>
    <xf numFmtId="168" fontId="0" fillId="0" borderId="0" xfId="0" applyNumberFormat="1" applyFill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167" fontId="0" fillId="0" borderId="0" xfId="0" applyNumberFormat="1" applyAlignment="1" applyProtection="1">
      <alignment horizontal="justify" vertical="center"/>
      <protection locked="0"/>
    </xf>
    <xf numFmtId="4" fontId="0" fillId="0" borderId="0" xfId="0" applyNumberFormat="1" applyFill="1" applyAlignment="1" applyProtection="1">
      <alignment wrapText="1"/>
      <protection locked="0"/>
    </xf>
    <xf numFmtId="4" fontId="2" fillId="0" borderId="0" xfId="0" applyNumberFormat="1" applyFont="1"/>
    <xf numFmtId="4" fontId="0" fillId="0" borderId="0" xfId="0" applyNumberFormat="1" applyAlignment="1">
      <alignment horizontal="left" vertical="top"/>
    </xf>
    <xf numFmtId="4" fontId="0" fillId="0" borderId="0" xfId="0" applyNumberFormat="1"/>
    <xf numFmtId="4" fontId="0" fillId="0" borderId="0" xfId="0" applyNumberFormat="1" applyAlignment="1" applyProtection="1">
      <alignment wrapText="1"/>
      <protection locked="0"/>
    </xf>
    <xf numFmtId="166" fontId="10" fillId="0" borderId="0" xfId="0" applyNumberFormat="1" applyFont="1" applyFill="1" applyAlignment="1" applyProtection="1">
      <alignment horizontal="right" vertical="top"/>
      <protection locked="0"/>
    </xf>
    <xf numFmtId="168" fontId="0" fillId="0" borderId="0" xfId="0" applyNumberFormat="1" applyProtection="1">
      <protection locked="0"/>
    </xf>
    <xf numFmtId="49" fontId="10" fillId="0" borderId="0" xfId="0" applyNumberFormat="1" applyFont="1" applyAlignment="1" applyProtection="1">
      <alignment horizontal="right" vertical="top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168" fontId="4" fillId="0" borderId="0" xfId="0" applyNumberFormat="1" applyFont="1" applyAlignment="1">
      <alignment horizontal="center" vertical="top"/>
    </xf>
    <xf numFmtId="167" fontId="0" fillId="0" borderId="0" xfId="0" applyNumberFormat="1" applyAlignment="1">
      <alignment horizontal="center"/>
    </xf>
    <xf numFmtId="167" fontId="2" fillId="2" borderId="0" xfId="0" applyNumberFormat="1" applyFont="1" applyFill="1" applyAlignment="1">
      <alignment horizontal="center"/>
    </xf>
    <xf numFmtId="167" fontId="2" fillId="0" borderId="0" xfId="0" applyNumberFormat="1" applyFont="1" applyAlignment="1">
      <alignment horizontal="center"/>
    </xf>
    <xf numFmtId="167" fontId="2" fillId="0" borderId="0" xfId="0" applyNumberFormat="1" applyFont="1" applyFill="1" applyAlignment="1">
      <alignment horizontal="center"/>
    </xf>
    <xf numFmtId="167" fontId="2" fillId="0" borderId="0" xfId="0" applyNumberFormat="1" applyFont="1" applyAlignment="1">
      <alignment horizontal="center" vertical="top" wrapText="1"/>
    </xf>
    <xf numFmtId="167" fontId="8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/>
    </xf>
    <xf numFmtId="167" fontId="8" fillId="0" borderId="3" xfId="0" applyNumberFormat="1" applyFont="1" applyBorder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167" fontId="8" fillId="0" borderId="3" xfId="0" applyNumberFormat="1" applyFont="1" applyFill="1" applyBorder="1" applyAlignment="1">
      <alignment horizontal="center"/>
    </xf>
    <xf numFmtId="168" fontId="2" fillId="0" borderId="0" xfId="0" applyNumberFormat="1" applyFont="1" applyAlignment="1">
      <alignment horizontal="center"/>
    </xf>
    <xf numFmtId="168" fontId="2" fillId="0" borderId="0" xfId="0" applyNumberFormat="1" applyFont="1" applyFill="1" applyAlignment="1">
      <alignment horizontal="center"/>
    </xf>
    <xf numFmtId="168" fontId="2" fillId="0" borderId="0" xfId="0" applyNumberFormat="1" applyFont="1" applyAlignment="1">
      <alignment horizontal="center" vertical="top" wrapText="1"/>
    </xf>
    <xf numFmtId="167" fontId="8" fillId="0" borderId="0" xfId="1" applyNumberFormat="1" applyFont="1" applyAlignment="1">
      <alignment horizontal="center" vertical="top" wrapText="1"/>
    </xf>
    <xf numFmtId="167" fontId="8" fillId="0" borderId="0" xfId="0" applyNumberFormat="1" applyFont="1" applyBorder="1" applyAlignment="1">
      <alignment horizontal="center"/>
    </xf>
    <xf numFmtId="168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 vertical="top"/>
    </xf>
    <xf numFmtId="168" fontId="6" fillId="0" borderId="3" xfId="0" applyNumberFormat="1" applyFont="1" applyBorder="1" applyAlignment="1">
      <alignment horizontal="center" vertical="top"/>
    </xf>
    <xf numFmtId="168" fontId="6" fillId="0" borderId="0" xfId="0" applyNumberFormat="1" applyFont="1" applyBorder="1" applyAlignment="1">
      <alignment horizontal="center" vertical="top"/>
    </xf>
    <xf numFmtId="168" fontId="2" fillId="0" borderId="0" xfId="0" applyNumberFormat="1" applyFont="1" applyAlignment="1">
      <alignment horizontal="center" vertical="top"/>
    </xf>
    <xf numFmtId="168" fontId="6" fillId="0" borderId="2" xfId="0" applyNumberFormat="1" applyFont="1" applyBorder="1" applyAlignment="1" applyProtection="1">
      <alignment horizontal="center" vertical="top"/>
      <protection locked="0"/>
    </xf>
    <xf numFmtId="168" fontId="6" fillId="0" borderId="1" xfId="0" applyNumberFormat="1" applyFont="1" applyBorder="1" applyAlignment="1">
      <alignment horizontal="center" vertical="top"/>
    </xf>
    <xf numFmtId="168" fontId="5" fillId="0" borderId="0" xfId="0" applyNumberFormat="1" applyFont="1" applyAlignment="1">
      <alignment horizontal="center" vertical="top"/>
    </xf>
    <xf numFmtId="0" fontId="0" fillId="0" borderId="0" xfId="0" applyAlignment="1" applyProtection="1">
      <alignment horizontal="justify" vertical="top"/>
      <protection locked="0"/>
    </xf>
    <xf numFmtId="0" fontId="0" fillId="0" borderId="0" xfId="0" applyAlignment="1" applyProtection="1">
      <alignment horizontal="left"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justify" vertical="top" wrapText="1"/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0" xfId="0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0" xfId="0" applyAlignment="1" applyProtection="1">
      <alignment horizontal="justify" vertical="center"/>
      <protection locked="0"/>
    </xf>
    <xf numFmtId="0" fontId="6" fillId="0" borderId="0" xfId="0" applyFont="1" applyFill="1" applyAlignment="1" applyProtection="1">
      <alignment horizontal="left" wrapText="1"/>
      <protection locked="0"/>
    </xf>
    <xf numFmtId="0" fontId="2" fillId="0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Alignment="1">
      <alignment horizontal="center"/>
    </xf>
    <xf numFmtId="168" fontId="4" fillId="0" borderId="0" xfId="0" applyNumberFormat="1" applyFont="1" applyAlignment="1">
      <alignment horizontal="center" vertical="top"/>
    </xf>
  </cellXfs>
  <cellStyles count="3">
    <cellStyle name="Navadno" xfId="0" builtinId="0"/>
    <cellStyle name="Navadno 3" xfId="2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2"/>
  <sheetViews>
    <sheetView tabSelected="1" view="pageBreakPreview" topLeftCell="A67" zoomScaleNormal="100" zoomScaleSheetLayoutView="100" zoomScalePageLayoutView="160" workbookViewId="0">
      <selection activeCell="D92" sqref="D92"/>
    </sheetView>
  </sheetViews>
  <sheetFormatPr defaultRowHeight="12.75" x14ac:dyDescent="0.2"/>
  <cols>
    <col min="1" max="1" width="5.140625" style="51" customWidth="1"/>
    <col min="2" max="2" width="2.5703125" style="13" customWidth="1"/>
    <col min="3" max="3" width="23.7109375" style="12" customWidth="1"/>
    <col min="4" max="4" width="13.7109375" style="18" customWidth="1"/>
    <col min="5" max="5" width="20.7109375" style="75" customWidth="1"/>
    <col min="6" max="6" width="18.28515625" style="108" customWidth="1"/>
    <col min="7" max="7" width="13.42578125" style="1" bestFit="1" customWidth="1"/>
  </cols>
  <sheetData>
    <row r="1" spans="1:8" x14ac:dyDescent="0.2">
      <c r="A1"/>
      <c r="B1"/>
      <c r="C1" s="24"/>
      <c r="D1"/>
      <c r="E1" s="72"/>
      <c r="F1" s="106"/>
      <c r="G1"/>
    </row>
    <row r="2" spans="1:8" ht="57.75" customHeight="1" x14ac:dyDescent="0.25">
      <c r="A2" s="139" t="s">
        <v>215</v>
      </c>
      <c r="B2" s="140"/>
      <c r="C2" s="140"/>
      <c r="D2" s="140"/>
      <c r="E2" s="140"/>
      <c r="F2" s="140"/>
      <c r="G2" s="22"/>
      <c r="H2" s="22"/>
    </row>
    <row r="3" spans="1:8" ht="15.75" x14ac:dyDescent="0.25">
      <c r="A3" s="22"/>
      <c r="B3" s="22"/>
      <c r="C3" s="22"/>
      <c r="D3" s="22"/>
      <c r="E3" s="73"/>
      <c r="F3" s="73"/>
      <c r="G3" s="22"/>
      <c r="H3" s="22"/>
    </row>
    <row r="4" spans="1:8" s="67" customFormat="1" x14ac:dyDescent="0.2">
      <c r="A4" s="61" t="s">
        <v>14</v>
      </c>
      <c r="B4" s="62"/>
      <c r="C4" s="134" t="s">
        <v>0</v>
      </c>
      <c r="D4" s="135"/>
      <c r="E4" s="74"/>
      <c r="F4" s="107"/>
      <c r="G4" s="66"/>
    </row>
    <row r="5" spans="1:8" x14ac:dyDescent="0.2">
      <c r="A5" s="49"/>
      <c r="B5" s="10"/>
      <c r="C5" s="11"/>
      <c r="D5" s="12"/>
    </row>
    <row r="6" spans="1:8" s="2" customFormat="1" x14ac:dyDescent="0.2">
      <c r="A6" s="43" t="s">
        <v>49</v>
      </c>
      <c r="B6" s="44"/>
      <c r="C6" s="131" t="s">
        <v>50</v>
      </c>
      <c r="D6" s="132"/>
      <c r="E6" s="76"/>
      <c r="F6" s="109"/>
      <c r="G6" s="5"/>
    </row>
    <row r="8" spans="1:8" ht="40.5" customHeight="1" x14ac:dyDescent="0.2">
      <c r="A8" s="50" t="s">
        <v>40</v>
      </c>
      <c r="C8" s="133" t="s">
        <v>214</v>
      </c>
      <c r="D8" s="133"/>
      <c r="E8" s="133"/>
      <c r="F8" s="110"/>
    </row>
    <row r="10" spans="1:8" x14ac:dyDescent="0.2">
      <c r="C10" s="15" t="s">
        <v>15</v>
      </c>
      <c r="D10" s="16"/>
    </row>
    <row r="12" spans="1:8" ht="15.6" customHeight="1" x14ac:dyDescent="0.2">
      <c r="A12" s="50" t="s">
        <v>16</v>
      </c>
      <c r="D12" s="14"/>
      <c r="E12" s="14"/>
      <c r="F12" s="110"/>
    </row>
    <row r="13" spans="1:8" ht="12.75" customHeight="1" x14ac:dyDescent="0.2">
      <c r="C13" s="141" t="s">
        <v>126</v>
      </c>
      <c r="D13" s="141"/>
      <c r="E13" s="141"/>
    </row>
    <row r="14" spans="1:8" x14ac:dyDescent="0.2">
      <c r="C14" s="15" t="s">
        <v>15</v>
      </c>
      <c r="D14" s="16"/>
    </row>
    <row r="15" spans="1:8" x14ac:dyDescent="0.2">
      <c r="A15" s="49"/>
      <c r="B15" s="10"/>
      <c r="C15" s="11"/>
      <c r="D15" s="12"/>
    </row>
    <row r="16" spans="1:8" s="2" customFormat="1" x14ac:dyDescent="0.2">
      <c r="A16" s="43" t="s">
        <v>84</v>
      </c>
      <c r="B16" s="44"/>
      <c r="C16" s="131" t="s">
        <v>85</v>
      </c>
      <c r="D16" s="132"/>
      <c r="E16" s="76"/>
      <c r="F16" s="109"/>
      <c r="G16" s="5"/>
    </row>
    <row r="17" spans="1:7" s="2" customFormat="1" x14ac:dyDescent="0.2">
      <c r="A17" s="43"/>
      <c r="B17" s="44"/>
      <c r="C17" s="47"/>
      <c r="D17" s="48"/>
      <c r="E17" s="76"/>
      <c r="F17" s="109"/>
      <c r="G17" s="5"/>
    </row>
    <row r="18" spans="1:7" ht="27" customHeight="1" x14ac:dyDescent="0.2">
      <c r="A18" s="50" t="s">
        <v>86</v>
      </c>
      <c r="C18" s="133" t="s">
        <v>174</v>
      </c>
      <c r="D18" s="133"/>
      <c r="E18" s="133"/>
      <c r="F18" s="110"/>
    </row>
    <row r="19" spans="1:7" ht="12.75" customHeight="1" x14ac:dyDescent="0.2">
      <c r="A19" s="50"/>
      <c r="C19" s="141" t="s">
        <v>173</v>
      </c>
      <c r="D19" s="141"/>
      <c r="E19" s="77"/>
      <c r="F19" s="110"/>
    </row>
    <row r="20" spans="1:7" x14ac:dyDescent="0.2">
      <c r="C20" s="15" t="s">
        <v>55</v>
      </c>
      <c r="D20" s="18">
        <v>4320</v>
      </c>
      <c r="F20" s="111">
        <f>D20*E20</f>
        <v>0</v>
      </c>
    </row>
    <row r="21" spans="1:7" s="2" customFormat="1" x14ac:dyDescent="0.2">
      <c r="A21" s="43"/>
      <c r="B21" s="44"/>
      <c r="C21" s="47"/>
      <c r="D21" s="48"/>
      <c r="E21" s="76"/>
      <c r="F21" s="109"/>
      <c r="G21" s="5"/>
    </row>
    <row r="22" spans="1:7" ht="17.25" customHeight="1" x14ac:dyDescent="0.2">
      <c r="A22" s="50" t="s">
        <v>90</v>
      </c>
      <c r="C22" s="133" t="s">
        <v>140</v>
      </c>
      <c r="D22" s="133"/>
      <c r="E22" s="133"/>
      <c r="F22" s="110"/>
    </row>
    <row r="23" spans="1:7" ht="12.75" customHeight="1" x14ac:dyDescent="0.2">
      <c r="A23" s="50"/>
      <c r="C23" s="142" t="s">
        <v>146</v>
      </c>
      <c r="D23" s="141"/>
      <c r="E23" s="77"/>
      <c r="F23" s="110"/>
    </row>
    <row r="24" spans="1:7" x14ac:dyDescent="0.2">
      <c r="C24" s="15" t="s">
        <v>3</v>
      </c>
      <c r="D24" s="18">
        <v>8</v>
      </c>
      <c r="F24" s="111">
        <f>D24*E24</f>
        <v>0</v>
      </c>
    </row>
    <row r="25" spans="1:7" s="2" customFormat="1" ht="11.25" customHeight="1" x14ac:dyDescent="0.2">
      <c r="A25" s="43"/>
      <c r="B25" s="44"/>
      <c r="C25" s="98"/>
      <c r="D25" s="99"/>
      <c r="E25" s="76"/>
      <c r="F25" s="109"/>
      <c r="G25" s="5"/>
    </row>
    <row r="26" spans="1:7" ht="15.75" customHeight="1" x14ac:dyDescent="0.2">
      <c r="A26" s="50" t="s">
        <v>169</v>
      </c>
      <c r="C26" s="133" t="s">
        <v>172</v>
      </c>
      <c r="D26" s="133"/>
      <c r="E26" s="133"/>
      <c r="F26" s="110"/>
    </row>
    <row r="27" spans="1:7" x14ac:dyDescent="0.2">
      <c r="C27" s="97" t="s">
        <v>170</v>
      </c>
      <c r="D27" s="18">
        <v>18</v>
      </c>
      <c r="F27" s="111">
        <f>E27*D27</f>
        <v>0</v>
      </c>
    </row>
    <row r="28" spans="1:7" s="2" customFormat="1" ht="15.75" customHeight="1" x14ac:dyDescent="0.2">
      <c r="A28" s="43"/>
      <c r="B28" s="44"/>
      <c r="C28" s="98"/>
      <c r="D28" s="99"/>
      <c r="E28" s="76"/>
      <c r="F28" s="109"/>
      <c r="G28" s="5"/>
    </row>
    <row r="29" spans="1:7" ht="42.75" customHeight="1" x14ac:dyDescent="0.2">
      <c r="A29" s="50" t="s">
        <v>171</v>
      </c>
      <c r="C29" s="133" t="s">
        <v>175</v>
      </c>
      <c r="D29" s="133"/>
      <c r="E29" s="133"/>
      <c r="F29" s="110"/>
    </row>
    <row r="30" spans="1:7" x14ac:dyDescent="0.2">
      <c r="C30" s="97" t="s">
        <v>55</v>
      </c>
      <c r="D30" s="18">
        <v>318</v>
      </c>
      <c r="F30" s="111">
        <f>E30*D30</f>
        <v>0</v>
      </c>
    </row>
    <row r="31" spans="1:7" x14ac:dyDescent="0.2">
      <c r="C31" s="15"/>
      <c r="E31" s="95"/>
      <c r="F31" s="112"/>
    </row>
    <row r="32" spans="1:7" ht="45" customHeight="1" x14ac:dyDescent="0.2">
      <c r="A32" s="51" t="s">
        <v>141</v>
      </c>
      <c r="C32" s="130" t="s">
        <v>168</v>
      </c>
      <c r="D32" s="130"/>
      <c r="E32" s="130"/>
      <c r="F32" s="112"/>
    </row>
    <row r="33" spans="1:7" x14ac:dyDescent="0.2">
      <c r="C33" s="15" t="s">
        <v>147</v>
      </c>
      <c r="D33" s="18">
        <v>32</v>
      </c>
      <c r="E33" s="95"/>
      <c r="F33" s="112">
        <f>D33*E33</f>
        <v>0</v>
      </c>
    </row>
    <row r="34" spans="1:7" x14ac:dyDescent="0.2">
      <c r="C34" s="15"/>
      <c r="F34" s="111"/>
    </row>
    <row r="35" spans="1:7" ht="13.5" thickBot="1" x14ac:dyDescent="0.25">
      <c r="A35" s="53"/>
      <c r="B35" s="39"/>
      <c r="C35" s="143" t="s">
        <v>2</v>
      </c>
      <c r="D35" s="144"/>
      <c r="E35" s="79"/>
      <c r="F35" s="113">
        <f>SUM(F8:F34)</f>
        <v>0</v>
      </c>
    </row>
    <row r="36" spans="1:7" s="63" customFormat="1" ht="12.75" customHeight="1" thickTop="1" x14ac:dyDescent="0.2">
      <c r="A36" s="61" t="s">
        <v>18</v>
      </c>
      <c r="B36" s="62"/>
      <c r="C36" s="134" t="s">
        <v>17</v>
      </c>
      <c r="D36" s="135"/>
      <c r="E36" s="74"/>
      <c r="F36" s="107"/>
      <c r="G36" s="46"/>
    </row>
    <row r="37" spans="1:7" x14ac:dyDescent="0.2">
      <c r="A37" s="49"/>
      <c r="B37" s="10"/>
      <c r="C37" s="11"/>
      <c r="D37" s="12"/>
    </row>
    <row r="38" spans="1:7" s="2" customFormat="1" x14ac:dyDescent="0.2">
      <c r="A38" s="43" t="s">
        <v>92</v>
      </c>
      <c r="B38" s="44"/>
      <c r="C38" s="131" t="s">
        <v>93</v>
      </c>
      <c r="D38" s="132"/>
      <c r="E38" s="76"/>
      <c r="F38" s="109"/>
      <c r="G38" s="5"/>
    </row>
    <row r="39" spans="1:7" s="2" customFormat="1" x14ac:dyDescent="0.2">
      <c r="A39" s="49"/>
      <c r="B39" s="10"/>
      <c r="C39" s="11"/>
      <c r="D39" s="12"/>
      <c r="E39" s="75"/>
      <c r="F39" s="108"/>
      <c r="G39" s="5"/>
    </row>
    <row r="40" spans="1:7" s="7" customFormat="1" ht="24" customHeight="1" x14ac:dyDescent="0.2">
      <c r="A40" s="51" t="s">
        <v>149</v>
      </c>
      <c r="B40" s="19" t="s">
        <v>37</v>
      </c>
      <c r="C40" s="133" t="s">
        <v>150</v>
      </c>
      <c r="D40" s="133"/>
      <c r="E40" s="133"/>
      <c r="F40" s="110"/>
      <c r="G40" s="8"/>
    </row>
    <row r="41" spans="1:7" ht="18" customHeight="1" x14ac:dyDescent="0.2">
      <c r="C41" s="141" t="s">
        <v>176</v>
      </c>
      <c r="D41" s="141"/>
      <c r="E41" s="141"/>
    </row>
    <row r="42" spans="1:7" ht="14.25" x14ac:dyDescent="0.2">
      <c r="C42" s="15" t="s">
        <v>4</v>
      </c>
      <c r="D42" s="18">
        <v>285.60000000000002</v>
      </c>
      <c r="F42" s="111">
        <f>D42*E42</f>
        <v>0</v>
      </c>
    </row>
    <row r="43" spans="1:7" x14ac:dyDescent="0.2">
      <c r="C43" s="15"/>
      <c r="F43" s="111"/>
    </row>
    <row r="44" spans="1:7" ht="56.25" customHeight="1" x14ac:dyDescent="0.2">
      <c r="A44" s="50" t="s">
        <v>91</v>
      </c>
      <c r="C44" s="129" t="s">
        <v>182</v>
      </c>
      <c r="D44" s="129"/>
      <c r="E44" s="80"/>
      <c r="F44" s="110"/>
    </row>
    <row r="45" spans="1:7" ht="41.25" customHeight="1" x14ac:dyDescent="0.2">
      <c r="C45" s="130" t="s">
        <v>213</v>
      </c>
      <c r="D45" s="130"/>
      <c r="E45" s="130"/>
    </row>
    <row r="46" spans="1:7" ht="14.25" x14ac:dyDescent="0.2">
      <c r="C46" s="15" t="s">
        <v>65</v>
      </c>
      <c r="D46" s="18">
        <v>392.4</v>
      </c>
      <c r="F46" s="111">
        <f>D46*E46</f>
        <v>0</v>
      </c>
    </row>
    <row r="47" spans="1:7" x14ac:dyDescent="0.2">
      <c r="C47" s="15"/>
      <c r="F47" s="111"/>
    </row>
    <row r="48" spans="1:7" ht="42" customHeight="1" x14ac:dyDescent="0.2">
      <c r="A48" s="94"/>
      <c r="C48" s="129" t="s">
        <v>205</v>
      </c>
      <c r="D48" s="129"/>
      <c r="E48" s="80"/>
      <c r="F48" s="110"/>
    </row>
    <row r="49" spans="1:7" ht="10.5" customHeight="1" x14ac:dyDescent="0.2">
      <c r="C49" s="130" t="s">
        <v>177</v>
      </c>
      <c r="D49" s="130"/>
      <c r="E49" s="130"/>
    </row>
    <row r="50" spans="1:7" ht="14.25" x14ac:dyDescent="0.2">
      <c r="C50" s="15" t="s">
        <v>65</v>
      </c>
      <c r="D50" s="18">
        <v>60</v>
      </c>
      <c r="F50" s="111">
        <f>E50*D50</f>
        <v>0</v>
      </c>
    </row>
    <row r="51" spans="1:7" ht="14.25" customHeight="1" x14ac:dyDescent="0.2">
      <c r="C51" s="100"/>
      <c r="F51" s="111"/>
    </row>
    <row r="52" spans="1:7" ht="69.75" customHeight="1" x14ac:dyDescent="0.2">
      <c r="A52" s="50" t="s">
        <v>122</v>
      </c>
      <c r="C52" s="145" t="s">
        <v>180</v>
      </c>
      <c r="D52" s="145"/>
      <c r="E52" s="88"/>
      <c r="F52" s="110"/>
    </row>
    <row r="53" spans="1:7" ht="30" customHeight="1" x14ac:dyDescent="0.2">
      <c r="C53" s="130" t="s">
        <v>178</v>
      </c>
      <c r="D53" s="130"/>
      <c r="E53" s="130"/>
    </row>
    <row r="54" spans="1:7" ht="14.25" customHeight="1" x14ac:dyDescent="0.2">
      <c r="C54" s="100" t="s">
        <v>65</v>
      </c>
      <c r="D54" s="18">
        <v>671.5</v>
      </c>
      <c r="F54" s="111">
        <f>E54*D54</f>
        <v>0</v>
      </c>
    </row>
    <row r="55" spans="1:7" x14ac:dyDescent="0.2">
      <c r="C55" s="15"/>
      <c r="F55" s="111"/>
    </row>
    <row r="56" spans="1:7" ht="24" customHeight="1" x14ac:dyDescent="0.2">
      <c r="A56" s="94" t="s">
        <v>122</v>
      </c>
      <c r="C56" s="145" t="s">
        <v>148</v>
      </c>
      <c r="D56" s="145"/>
      <c r="E56" s="88"/>
      <c r="F56" s="110"/>
    </row>
    <row r="57" spans="1:7" x14ac:dyDescent="0.2">
      <c r="C57" s="130" t="s">
        <v>179</v>
      </c>
      <c r="D57" s="130"/>
      <c r="E57" s="130"/>
    </row>
    <row r="58" spans="1:7" ht="21" customHeight="1" x14ac:dyDescent="0.2">
      <c r="C58" s="15" t="s">
        <v>65</v>
      </c>
      <c r="D58" s="18">
        <v>4.7</v>
      </c>
      <c r="F58" s="111">
        <f>E58*D58</f>
        <v>0</v>
      </c>
    </row>
    <row r="59" spans="1:7" x14ac:dyDescent="0.2">
      <c r="A59" s="49"/>
      <c r="B59" s="10"/>
      <c r="C59" s="11"/>
      <c r="D59" s="12"/>
    </row>
    <row r="60" spans="1:7" s="2" customFormat="1" x14ac:dyDescent="0.2">
      <c r="A60" s="43" t="s">
        <v>94</v>
      </c>
      <c r="B60" s="44"/>
      <c r="C60" s="131" t="s">
        <v>95</v>
      </c>
      <c r="D60" s="132"/>
      <c r="E60" s="76"/>
      <c r="F60" s="109"/>
      <c r="G60" s="5"/>
    </row>
    <row r="61" spans="1:7" s="2" customFormat="1" x14ac:dyDescent="0.2">
      <c r="A61" s="49"/>
      <c r="B61" s="10"/>
      <c r="C61" s="11"/>
      <c r="D61" s="12"/>
      <c r="E61" s="75"/>
      <c r="F61" s="108"/>
      <c r="G61" s="5"/>
    </row>
    <row r="62" spans="1:7" s="7" customFormat="1" ht="14.45" customHeight="1" x14ac:dyDescent="0.2">
      <c r="A62" s="51" t="s">
        <v>96</v>
      </c>
      <c r="B62" s="19" t="s">
        <v>37</v>
      </c>
      <c r="C62" s="133" t="s">
        <v>183</v>
      </c>
      <c r="D62" s="133"/>
      <c r="E62" s="133"/>
      <c r="F62" s="110"/>
      <c r="G62" s="8"/>
    </row>
    <row r="63" spans="1:7" ht="18" customHeight="1" x14ac:dyDescent="0.2">
      <c r="C63" s="141" t="s">
        <v>181</v>
      </c>
      <c r="D63" s="141"/>
      <c r="E63" s="141"/>
    </row>
    <row r="64" spans="1:7" ht="14.25" x14ac:dyDescent="0.2">
      <c r="C64" s="15" t="s">
        <v>76</v>
      </c>
      <c r="D64" s="18">
        <v>318</v>
      </c>
      <c r="F64" s="111">
        <f>D64*E64</f>
        <v>0</v>
      </c>
    </row>
    <row r="65" spans="1:7" x14ac:dyDescent="0.2">
      <c r="A65" s="49"/>
      <c r="B65" s="10"/>
      <c r="C65" s="11"/>
      <c r="D65" s="12"/>
    </row>
    <row r="66" spans="1:7" s="2" customFormat="1" x14ac:dyDescent="0.2">
      <c r="A66" s="43" t="s">
        <v>66</v>
      </c>
      <c r="B66" s="44"/>
      <c r="C66" s="131" t="s">
        <v>67</v>
      </c>
      <c r="D66" s="132"/>
      <c r="E66" s="76"/>
      <c r="F66" s="109"/>
      <c r="G66" s="5"/>
    </row>
    <row r="67" spans="1:7" s="2" customFormat="1" x14ac:dyDescent="0.2">
      <c r="A67" s="43"/>
      <c r="B67" s="44"/>
      <c r="C67" s="47"/>
      <c r="D67" s="48"/>
      <c r="E67" s="76"/>
      <c r="F67" s="109"/>
      <c r="G67" s="5"/>
    </row>
    <row r="68" spans="1:7" ht="53.25" customHeight="1" x14ac:dyDescent="0.2">
      <c r="A68" s="96" t="s">
        <v>204</v>
      </c>
      <c r="B68" s="17"/>
      <c r="C68" s="141" t="s">
        <v>184</v>
      </c>
      <c r="D68" s="141"/>
      <c r="E68" s="141"/>
      <c r="F68" s="110"/>
    </row>
    <row r="69" spans="1:7" ht="12" customHeight="1" x14ac:dyDescent="0.2">
      <c r="C69" s="141" t="s">
        <v>97</v>
      </c>
      <c r="D69" s="141"/>
      <c r="E69" s="141"/>
    </row>
    <row r="70" spans="1:7" ht="14.25" x14ac:dyDescent="0.2">
      <c r="C70" s="15" t="s">
        <v>4</v>
      </c>
      <c r="D70" s="18">
        <v>265</v>
      </c>
      <c r="F70" s="111">
        <f>E70*D70</f>
        <v>0</v>
      </c>
    </row>
    <row r="72" spans="1:7" ht="42.75" customHeight="1" x14ac:dyDescent="0.2">
      <c r="A72" s="51" t="s">
        <v>206</v>
      </c>
      <c r="B72" s="17"/>
      <c r="C72" s="133" t="s">
        <v>207</v>
      </c>
      <c r="D72" s="133"/>
      <c r="E72" s="133"/>
      <c r="F72" s="110"/>
    </row>
    <row r="73" spans="1:7" ht="16.5" customHeight="1" x14ac:dyDescent="0.2">
      <c r="C73" s="141" t="s">
        <v>142</v>
      </c>
      <c r="D73" s="141"/>
      <c r="E73" s="141"/>
    </row>
    <row r="74" spans="1:7" ht="14.25" x14ac:dyDescent="0.2">
      <c r="C74" s="100" t="s">
        <v>4</v>
      </c>
      <c r="D74" s="18">
        <v>105</v>
      </c>
      <c r="F74" s="111">
        <f>D74*E74</f>
        <v>0</v>
      </c>
    </row>
    <row r="75" spans="1:7" x14ac:dyDescent="0.2">
      <c r="A75" s="49"/>
      <c r="B75" s="10"/>
      <c r="C75" s="11"/>
      <c r="D75" s="12"/>
    </row>
    <row r="76" spans="1:7" s="2" customFormat="1" x14ac:dyDescent="0.2">
      <c r="A76" s="43" t="s">
        <v>68</v>
      </c>
      <c r="B76" s="44"/>
      <c r="C76" s="131" t="s">
        <v>69</v>
      </c>
      <c r="D76" s="132"/>
      <c r="E76" s="76"/>
      <c r="F76" s="109"/>
      <c r="G76" s="5"/>
    </row>
    <row r="78" spans="1:7" ht="15.6" customHeight="1" x14ac:dyDescent="0.2">
      <c r="A78" s="51" t="s">
        <v>54</v>
      </c>
      <c r="C78" s="133" t="s">
        <v>143</v>
      </c>
      <c r="D78" s="133"/>
      <c r="E78" s="133"/>
      <c r="F78" s="110"/>
    </row>
    <row r="79" spans="1:7" ht="9.75" customHeight="1" x14ac:dyDescent="0.2">
      <c r="C79" s="141"/>
      <c r="D79" s="141"/>
      <c r="E79" s="141"/>
    </row>
    <row r="80" spans="1:7" x14ac:dyDescent="0.2">
      <c r="C80" s="15" t="s">
        <v>55</v>
      </c>
      <c r="D80" s="18">
        <v>1586</v>
      </c>
      <c r="F80" s="111">
        <f>D80*E80</f>
        <v>0</v>
      </c>
    </row>
    <row r="82" spans="1:7" ht="18" customHeight="1" x14ac:dyDescent="0.2">
      <c r="A82" s="51" t="s">
        <v>56</v>
      </c>
      <c r="C82" s="133" t="s">
        <v>57</v>
      </c>
      <c r="D82" s="133"/>
      <c r="E82" s="133"/>
      <c r="F82" s="110"/>
    </row>
    <row r="84" spans="1:7" x14ac:dyDescent="0.2">
      <c r="C84" s="15" t="s">
        <v>55</v>
      </c>
      <c r="D84" s="18">
        <v>1586</v>
      </c>
      <c r="F84" s="111">
        <f>D84*E84</f>
        <v>0</v>
      </c>
    </row>
    <row r="86" spans="1:7" ht="38.25" customHeight="1" x14ac:dyDescent="0.2">
      <c r="A86" s="51" t="s">
        <v>162</v>
      </c>
      <c r="C86" s="133" t="s">
        <v>163</v>
      </c>
      <c r="D86" s="133"/>
      <c r="E86" s="133"/>
      <c r="F86" s="110"/>
    </row>
    <row r="87" spans="1:7" ht="11.25" customHeight="1" x14ac:dyDescent="0.2">
      <c r="C87" s="141"/>
      <c r="D87" s="141"/>
      <c r="E87" s="141"/>
    </row>
    <row r="88" spans="1:7" x14ac:dyDescent="0.2">
      <c r="C88" s="15" t="s">
        <v>55</v>
      </c>
      <c r="D88" s="18">
        <v>100</v>
      </c>
      <c r="F88" s="111">
        <f>D88*E88</f>
        <v>0</v>
      </c>
    </row>
    <row r="90" spans="1:7" ht="26.25" customHeight="1" x14ac:dyDescent="0.2">
      <c r="A90" s="51" t="s">
        <v>201</v>
      </c>
      <c r="C90" s="133" t="s">
        <v>210</v>
      </c>
      <c r="D90" s="133"/>
      <c r="E90" s="133"/>
      <c r="F90" s="110"/>
    </row>
    <row r="91" spans="1:7" ht="11.25" customHeight="1" x14ac:dyDescent="0.2">
      <c r="C91" s="141"/>
      <c r="D91" s="141"/>
      <c r="E91" s="141"/>
    </row>
    <row r="92" spans="1:7" x14ac:dyDescent="0.2">
      <c r="C92" s="100" t="s">
        <v>55</v>
      </c>
      <c r="D92" s="18">
        <v>3590</v>
      </c>
      <c r="F92" s="111">
        <f>D92*E92</f>
        <v>0</v>
      </c>
    </row>
    <row r="93" spans="1:7" x14ac:dyDescent="0.2">
      <c r="C93" s="15"/>
      <c r="F93" s="111"/>
    </row>
    <row r="94" spans="1:7" s="2" customFormat="1" x14ac:dyDescent="0.2">
      <c r="A94" s="43" t="s">
        <v>127</v>
      </c>
      <c r="B94" s="44"/>
      <c r="C94" s="131" t="s">
        <v>128</v>
      </c>
      <c r="D94" s="132"/>
      <c r="E94" s="76"/>
      <c r="F94" s="109"/>
      <c r="G94" s="5"/>
    </row>
    <row r="95" spans="1:7" x14ac:dyDescent="0.2">
      <c r="A95" s="49"/>
      <c r="B95" s="10"/>
      <c r="C95" s="11"/>
      <c r="D95" s="12"/>
    </row>
    <row r="96" spans="1:7" s="2" customFormat="1" x14ac:dyDescent="0.2">
      <c r="A96" s="43" t="s">
        <v>107</v>
      </c>
      <c r="B96" s="44"/>
      <c r="C96" s="131" t="s">
        <v>108</v>
      </c>
      <c r="D96" s="132"/>
      <c r="E96" s="76"/>
      <c r="F96" s="109"/>
      <c r="G96" s="5"/>
    </row>
    <row r="98" spans="1:6" ht="38.25" customHeight="1" x14ac:dyDescent="0.2">
      <c r="A98" s="51" t="s">
        <v>123</v>
      </c>
      <c r="C98" s="133" t="s">
        <v>187</v>
      </c>
      <c r="D98" s="133"/>
      <c r="E98" s="133"/>
      <c r="F98" s="110"/>
    </row>
    <row r="99" spans="1:6" ht="13.5" customHeight="1" x14ac:dyDescent="0.2">
      <c r="C99" s="141"/>
      <c r="D99" s="141"/>
      <c r="E99" s="141"/>
    </row>
    <row r="100" spans="1:6" x14ac:dyDescent="0.2">
      <c r="C100" s="15" t="s">
        <v>3</v>
      </c>
      <c r="D100" s="18">
        <v>11</v>
      </c>
      <c r="F100" s="111">
        <f>D100*E100</f>
        <v>0</v>
      </c>
    </row>
    <row r="102" spans="1:6" ht="66" customHeight="1" x14ac:dyDescent="0.2">
      <c r="A102" s="51" t="s">
        <v>185</v>
      </c>
      <c r="C102" s="133" t="s">
        <v>186</v>
      </c>
      <c r="D102" s="133"/>
      <c r="E102" s="133"/>
      <c r="F102" s="110"/>
    </row>
    <row r="103" spans="1:6" x14ac:dyDescent="0.2">
      <c r="C103" s="141"/>
      <c r="D103" s="141"/>
      <c r="E103" s="141"/>
    </row>
    <row r="104" spans="1:6" x14ac:dyDescent="0.2">
      <c r="C104" s="100" t="s">
        <v>3</v>
      </c>
      <c r="D104" s="18">
        <v>46</v>
      </c>
      <c r="F104" s="111">
        <f>D104*E104</f>
        <v>0</v>
      </c>
    </row>
    <row r="106" spans="1:6" ht="66" customHeight="1" x14ac:dyDescent="0.2">
      <c r="A106" s="51" t="s">
        <v>188</v>
      </c>
      <c r="C106" s="133" t="s">
        <v>216</v>
      </c>
      <c r="D106" s="133"/>
      <c r="E106" s="133"/>
      <c r="F106" s="110"/>
    </row>
    <row r="107" spans="1:6" x14ac:dyDescent="0.2">
      <c r="C107" s="141"/>
      <c r="D107" s="141"/>
      <c r="E107" s="141"/>
    </row>
    <row r="108" spans="1:6" x14ac:dyDescent="0.2">
      <c r="C108" s="100" t="s">
        <v>3</v>
      </c>
      <c r="D108" s="18">
        <v>19</v>
      </c>
      <c r="F108" s="111">
        <f>D108*E108</f>
        <v>0</v>
      </c>
    </row>
    <row r="110" spans="1:6" ht="30" customHeight="1" x14ac:dyDescent="0.2">
      <c r="A110" s="51" t="s">
        <v>194</v>
      </c>
      <c r="C110" s="133" t="s">
        <v>195</v>
      </c>
      <c r="D110" s="133"/>
      <c r="E110" s="133"/>
      <c r="F110" s="110"/>
    </row>
    <row r="111" spans="1:6" x14ac:dyDescent="0.2">
      <c r="C111" s="141"/>
      <c r="D111" s="141"/>
      <c r="E111" s="141"/>
    </row>
    <row r="112" spans="1:6" x14ac:dyDescent="0.2">
      <c r="C112" s="100" t="s">
        <v>161</v>
      </c>
      <c r="D112" s="18">
        <v>35.4</v>
      </c>
      <c r="F112" s="111">
        <f>D112*E112</f>
        <v>0</v>
      </c>
    </row>
    <row r="113" spans="1:7" ht="11.25" customHeight="1" x14ac:dyDescent="0.2">
      <c r="A113" s="49"/>
      <c r="B113" s="10"/>
      <c r="C113" s="11"/>
      <c r="D113" s="12"/>
    </row>
    <row r="114" spans="1:7" s="2" customFormat="1" ht="15" customHeight="1" x14ac:dyDescent="0.2">
      <c r="A114" s="43" t="s">
        <v>87</v>
      </c>
      <c r="B114" s="44"/>
      <c r="C114" s="131" t="s">
        <v>88</v>
      </c>
      <c r="D114" s="132"/>
      <c r="E114" s="76"/>
      <c r="F114" s="109"/>
      <c r="G114" s="5"/>
    </row>
    <row r="115" spans="1:7" ht="15" customHeight="1" x14ac:dyDescent="0.2"/>
    <row r="116" spans="1:7" ht="14.25" customHeight="1" x14ac:dyDescent="0.2">
      <c r="A116" s="51" t="s">
        <v>89</v>
      </c>
      <c r="C116" s="133" t="s">
        <v>117</v>
      </c>
      <c r="D116" s="133"/>
      <c r="E116" s="133"/>
      <c r="F116" s="110"/>
    </row>
    <row r="118" spans="1:7" ht="14.25" x14ac:dyDescent="0.2">
      <c r="C118" s="15" t="s">
        <v>109</v>
      </c>
      <c r="D118" s="18">
        <v>553.79999999999995</v>
      </c>
      <c r="F118" s="111">
        <f>D118*E118</f>
        <v>0</v>
      </c>
    </row>
    <row r="119" spans="1:7" x14ac:dyDescent="0.2">
      <c r="A119" s="52"/>
      <c r="B119" s="36"/>
      <c r="C119" s="37"/>
      <c r="D119" s="38"/>
      <c r="E119" s="78"/>
      <c r="F119" s="114"/>
    </row>
    <row r="120" spans="1:7" ht="13.5" thickBot="1" x14ac:dyDescent="0.25">
      <c r="A120" s="53"/>
      <c r="B120" s="39"/>
      <c r="C120" s="40" t="s">
        <v>38</v>
      </c>
      <c r="D120" s="41"/>
      <c r="E120" s="79"/>
      <c r="F120" s="113">
        <f>SUM(F42:F119)</f>
        <v>0</v>
      </c>
    </row>
    <row r="121" spans="1:7" ht="13.5" thickTop="1" x14ac:dyDescent="0.2">
      <c r="A121" s="54"/>
      <c r="C121" s="13"/>
      <c r="D121" s="13"/>
      <c r="F121" s="106"/>
      <c r="G121"/>
    </row>
    <row r="122" spans="1:7" s="63" customFormat="1" x14ac:dyDescent="0.2">
      <c r="A122" s="61" t="s">
        <v>19</v>
      </c>
      <c r="B122" s="62"/>
      <c r="C122" s="134" t="s">
        <v>20</v>
      </c>
      <c r="D122" s="135"/>
      <c r="E122" s="74"/>
      <c r="F122" s="107"/>
      <c r="G122" s="46"/>
    </row>
    <row r="123" spans="1:7" x14ac:dyDescent="0.2">
      <c r="A123" s="54"/>
      <c r="C123" s="13"/>
      <c r="D123" s="13"/>
      <c r="F123" s="106"/>
      <c r="G123"/>
    </row>
    <row r="124" spans="1:7" s="2" customFormat="1" x14ac:dyDescent="0.2">
      <c r="A124" s="43" t="s">
        <v>70</v>
      </c>
      <c r="B124" s="44"/>
      <c r="C124" s="131" t="s">
        <v>71</v>
      </c>
      <c r="D124" s="132"/>
      <c r="E124" s="76"/>
      <c r="F124" s="109"/>
      <c r="G124" s="5"/>
    </row>
    <row r="125" spans="1:7" s="2" customFormat="1" x14ac:dyDescent="0.2">
      <c r="A125" s="43"/>
      <c r="B125" s="44"/>
      <c r="C125" s="47"/>
      <c r="D125" s="48"/>
      <c r="E125" s="76"/>
      <c r="F125" s="109"/>
      <c r="G125" s="5"/>
    </row>
    <row r="126" spans="1:7" s="3" customFormat="1" ht="39" customHeight="1" x14ac:dyDescent="0.2">
      <c r="A126" s="51" t="s">
        <v>62</v>
      </c>
      <c r="B126" s="17"/>
      <c r="C126" s="133" t="s">
        <v>153</v>
      </c>
      <c r="D126" s="133"/>
      <c r="E126" s="133"/>
      <c r="F126" s="110"/>
      <c r="G126" s="4"/>
    </row>
    <row r="127" spans="1:7" s="2" customFormat="1" ht="12.75" customHeight="1" x14ac:dyDescent="0.2">
      <c r="A127" s="43"/>
      <c r="B127" s="44"/>
      <c r="C127" s="146" t="s">
        <v>144</v>
      </c>
      <c r="D127" s="147"/>
      <c r="E127" s="147"/>
      <c r="F127" s="109"/>
      <c r="G127" s="5"/>
    </row>
    <row r="128" spans="1:7" ht="14.25" x14ac:dyDescent="0.2">
      <c r="C128" s="15" t="s">
        <v>121</v>
      </c>
      <c r="D128" s="18">
        <v>60</v>
      </c>
      <c r="F128" s="111">
        <f>D128*E128</f>
        <v>0</v>
      </c>
    </row>
    <row r="130" spans="1:7" x14ac:dyDescent="0.2">
      <c r="A130" s="54"/>
      <c r="C130" s="13"/>
      <c r="D130" s="13"/>
      <c r="F130" s="106"/>
      <c r="G130"/>
    </row>
    <row r="131" spans="1:7" s="2" customFormat="1" ht="24" customHeight="1" x14ac:dyDescent="0.2">
      <c r="A131" s="43" t="s">
        <v>72</v>
      </c>
      <c r="B131" s="44"/>
      <c r="C131" s="131" t="s">
        <v>73</v>
      </c>
      <c r="D131" s="132"/>
      <c r="E131" s="76"/>
      <c r="F131" s="109"/>
      <c r="G131" s="5"/>
    </row>
    <row r="132" spans="1:7" ht="14.25" customHeight="1" x14ac:dyDescent="0.2">
      <c r="A132" s="54"/>
      <c r="C132" s="13"/>
      <c r="D132" s="13"/>
      <c r="F132" s="106"/>
      <c r="G132"/>
    </row>
    <row r="133" spans="1:7" s="3" customFormat="1" ht="49.5" customHeight="1" x14ac:dyDescent="0.2">
      <c r="A133" s="51" t="s">
        <v>154</v>
      </c>
      <c r="B133" s="17"/>
      <c r="C133" s="133" t="s">
        <v>167</v>
      </c>
      <c r="D133" s="133"/>
      <c r="E133" s="133"/>
      <c r="F133" s="110"/>
      <c r="G133" s="4"/>
    </row>
    <row r="134" spans="1:7" ht="12.75" customHeight="1" x14ac:dyDescent="0.2">
      <c r="C134" s="130" t="s">
        <v>157</v>
      </c>
      <c r="D134" s="130"/>
      <c r="E134" s="130"/>
    </row>
    <row r="135" spans="1:7" ht="14.25" x14ac:dyDescent="0.2">
      <c r="C135" s="15" t="s">
        <v>1</v>
      </c>
      <c r="D135" s="18">
        <v>318.5</v>
      </c>
      <c r="F135" s="111">
        <f>D135*E135</f>
        <v>0</v>
      </c>
    </row>
    <row r="136" spans="1:7" x14ac:dyDescent="0.2">
      <c r="C136" s="15"/>
      <c r="F136" s="111"/>
    </row>
    <row r="137" spans="1:7" s="3" customFormat="1" ht="38.25" customHeight="1" x14ac:dyDescent="0.2">
      <c r="A137" s="51" t="s">
        <v>155</v>
      </c>
      <c r="B137" s="17"/>
      <c r="C137" s="133" t="s">
        <v>156</v>
      </c>
      <c r="D137" s="133"/>
      <c r="E137" s="133"/>
      <c r="F137" s="110"/>
      <c r="G137" s="4"/>
    </row>
    <row r="139" spans="1:7" ht="14.25" x14ac:dyDescent="0.2">
      <c r="C139" s="15" t="s">
        <v>1</v>
      </c>
      <c r="D139" s="18">
        <v>318.5</v>
      </c>
      <c r="F139" s="111">
        <f>D139*E139</f>
        <v>0</v>
      </c>
    </row>
    <row r="140" spans="1:7" x14ac:dyDescent="0.2">
      <c r="A140" s="54"/>
      <c r="C140" s="13"/>
      <c r="D140" s="13"/>
      <c r="F140" s="106"/>
      <c r="G140"/>
    </row>
    <row r="141" spans="1:7" s="2" customFormat="1" x14ac:dyDescent="0.2">
      <c r="A141" s="43" t="s">
        <v>51</v>
      </c>
      <c r="B141" s="44"/>
      <c r="C141" s="131" t="s">
        <v>52</v>
      </c>
      <c r="D141" s="132"/>
      <c r="E141" s="76"/>
      <c r="F141" s="109"/>
      <c r="G141" s="5"/>
    </row>
    <row r="142" spans="1:7" s="3" customFormat="1" ht="13.5" customHeight="1" x14ac:dyDescent="0.2">
      <c r="A142" s="51"/>
      <c r="B142" s="13"/>
      <c r="C142" s="15"/>
      <c r="D142" s="18"/>
      <c r="E142" s="75"/>
      <c r="F142" s="111"/>
      <c r="G142" s="1"/>
    </row>
    <row r="143" spans="1:7" s="3" customFormat="1" ht="25.5" customHeight="1" x14ac:dyDescent="0.2">
      <c r="A143" s="51" t="s">
        <v>158</v>
      </c>
      <c r="B143" s="17"/>
      <c r="C143" s="133" t="s">
        <v>159</v>
      </c>
      <c r="D143" s="133"/>
      <c r="E143" s="133"/>
      <c r="F143" s="110"/>
      <c r="G143" s="4"/>
    </row>
    <row r="145" spans="1:7" ht="14.25" x14ac:dyDescent="0.2">
      <c r="C145" s="15" t="s">
        <v>160</v>
      </c>
      <c r="D145" s="18">
        <v>36</v>
      </c>
      <c r="F145" s="111">
        <f>D145*E145</f>
        <v>0</v>
      </c>
    </row>
    <row r="146" spans="1:7" x14ac:dyDescent="0.2">
      <c r="C146" s="15"/>
      <c r="F146" s="111"/>
    </row>
    <row r="147" spans="1:7" s="2" customFormat="1" ht="16.5" customHeight="1" x14ac:dyDescent="0.2">
      <c r="A147" s="43" t="s">
        <v>79</v>
      </c>
      <c r="B147" s="44"/>
      <c r="C147" s="131" t="s">
        <v>80</v>
      </c>
      <c r="D147" s="132"/>
      <c r="E147" s="76"/>
      <c r="F147" s="109"/>
      <c r="G147" s="5"/>
    </row>
    <row r="148" spans="1:7" x14ac:dyDescent="0.2">
      <c r="C148" s="15"/>
      <c r="D148" s="20"/>
      <c r="F148" s="111"/>
    </row>
    <row r="149" spans="1:7" s="27" customFormat="1" ht="13.5" thickBot="1" x14ac:dyDescent="0.25">
      <c r="A149" s="53"/>
      <c r="B149" s="58"/>
      <c r="C149" s="40" t="s">
        <v>22</v>
      </c>
      <c r="D149" s="59"/>
      <c r="E149" s="81"/>
      <c r="F149" s="115">
        <f>SUM(F126:F148)</f>
        <v>0</v>
      </c>
      <c r="G149" s="68"/>
    </row>
    <row r="150" spans="1:7" ht="13.5" thickTop="1" x14ac:dyDescent="0.2">
      <c r="B150" s="42"/>
      <c r="C150" s="55"/>
      <c r="D150" s="56"/>
      <c r="E150" s="82"/>
    </row>
    <row r="151" spans="1:7" x14ac:dyDescent="0.2">
      <c r="A151" s="54"/>
      <c r="C151" s="13"/>
      <c r="D151" s="13"/>
      <c r="F151" s="106"/>
      <c r="G151"/>
    </row>
    <row r="152" spans="1:7" s="63" customFormat="1" x14ac:dyDescent="0.2">
      <c r="A152" s="61" t="s">
        <v>23</v>
      </c>
      <c r="B152" s="62"/>
      <c r="C152" s="134" t="s">
        <v>5</v>
      </c>
      <c r="D152" s="135"/>
      <c r="E152" s="74"/>
      <c r="F152" s="107"/>
      <c r="G152" s="46"/>
    </row>
    <row r="153" spans="1:7" s="63" customFormat="1" ht="3" customHeight="1" x14ac:dyDescent="0.2">
      <c r="A153" s="61"/>
      <c r="B153" s="62"/>
      <c r="C153" s="85"/>
      <c r="D153" s="86"/>
      <c r="E153" s="74"/>
      <c r="F153" s="107"/>
      <c r="G153" s="46"/>
    </row>
    <row r="154" spans="1:7" s="2" customFormat="1" ht="15" customHeight="1" x14ac:dyDescent="0.2">
      <c r="A154" s="43" t="s">
        <v>114</v>
      </c>
      <c r="B154" s="44"/>
      <c r="C154" s="131" t="s">
        <v>115</v>
      </c>
      <c r="D154" s="132"/>
      <c r="E154" s="76"/>
      <c r="F154" s="109"/>
      <c r="G154" s="5"/>
    </row>
    <row r="155" spans="1:7" s="2" customFormat="1" x14ac:dyDescent="0.2">
      <c r="A155" s="43"/>
      <c r="B155" s="44"/>
      <c r="C155" s="47"/>
      <c r="D155" s="48"/>
      <c r="E155" s="76"/>
      <c r="F155" s="109"/>
      <c r="G155" s="5"/>
    </row>
    <row r="156" spans="1:7" s="3" customFormat="1" ht="27.75" customHeight="1" x14ac:dyDescent="0.2">
      <c r="A156" s="51" t="s">
        <v>132</v>
      </c>
      <c r="B156" s="17"/>
      <c r="C156" s="133" t="s">
        <v>189</v>
      </c>
      <c r="D156" s="133"/>
      <c r="E156" s="133"/>
      <c r="F156" s="110"/>
      <c r="G156" s="4"/>
    </row>
    <row r="157" spans="1:7" ht="11.25" customHeight="1" x14ac:dyDescent="0.2"/>
    <row r="158" spans="1:7" x14ac:dyDescent="0.2">
      <c r="C158" s="15" t="s">
        <v>133</v>
      </c>
      <c r="D158" s="18">
        <v>93</v>
      </c>
      <c r="F158" s="111">
        <f>D158*E158</f>
        <v>0</v>
      </c>
    </row>
    <row r="159" spans="1:7" s="2" customFormat="1" x14ac:dyDescent="0.2">
      <c r="A159" s="43"/>
      <c r="B159" s="44"/>
      <c r="C159" s="47"/>
      <c r="D159" s="48"/>
      <c r="E159" s="76"/>
      <c r="F159" s="109"/>
      <c r="G159" s="5"/>
    </row>
    <row r="160" spans="1:7" s="2" customFormat="1" ht="15" customHeight="1" x14ac:dyDescent="0.2">
      <c r="A160" s="43" t="s">
        <v>98</v>
      </c>
      <c r="B160" s="44"/>
      <c r="C160" s="131" t="s">
        <v>99</v>
      </c>
      <c r="D160" s="132"/>
      <c r="E160" s="76"/>
      <c r="F160" s="109"/>
      <c r="G160" s="5"/>
    </row>
    <row r="161" spans="1:9" s="2" customFormat="1" x14ac:dyDescent="0.2">
      <c r="A161" s="43"/>
      <c r="B161" s="44"/>
      <c r="C161" s="47"/>
      <c r="D161" s="48"/>
      <c r="E161" s="76"/>
      <c r="F161" s="109"/>
      <c r="G161" s="5"/>
    </row>
    <row r="162" spans="1:9" s="3" customFormat="1" ht="49.5" customHeight="1" x14ac:dyDescent="0.2">
      <c r="A162" s="51" t="s">
        <v>135</v>
      </c>
      <c r="B162" s="17"/>
      <c r="C162" s="133" t="s">
        <v>190</v>
      </c>
      <c r="D162" s="133"/>
      <c r="E162" s="133"/>
      <c r="F162" s="110"/>
      <c r="G162" s="4"/>
    </row>
    <row r="163" spans="1:9" ht="11.25" customHeight="1" x14ac:dyDescent="0.2"/>
    <row r="164" spans="1:9" ht="14.25" x14ac:dyDescent="0.2">
      <c r="C164" s="15" t="s">
        <v>78</v>
      </c>
      <c r="D164" s="18">
        <v>48</v>
      </c>
      <c r="F164" s="111">
        <f>D164*E164</f>
        <v>0</v>
      </c>
    </row>
    <row r="165" spans="1:9" s="2" customFormat="1" x14ac:dyDescent="0.2">
      <c r="A165" s="43"/>
      <c r="B165" s="44"/>
      <c r="C165" s="47"/>
      <c r="D165" s="48"/>
      <c r="E165" s="76"/>
      <c r="F165" s="109"/>
      <c r="G165" s="5"/>
    </row>
    <row r="166" spans="1:9" s="2" customFormat="1" ht="15" customHeight="1" x14ac:dyDescent="0.2">
      <c r="A166" s="43" t="s">
        <v>100</v>
      </c>
      <c r="B166" s="44"/>
      <c r="C166" s="131" t="s">
        <v>101</v>
      </c>
      <c r="D166" s="132"/>
      <c r="E166" s="76"/>
      <c r="F166" s="109"/>
      <c r="G166" s="5"/>
    </row>
    <row r="167" spans="1:9" ht="14.25" customHeight="1" x14ac:dyDescent="0.2">
      <c r="C167" s="15"/>
      <c r="F167" s="111"/>
      <c r="G167" s="1" t="s">
        <v>81</v>
      </c>
    </row>
    <row r="168" spans="1:9" s="63" customFormat="1" x14ac:dyDescent="0.2">
      <c r="A168" s="43" t="s">
        <v>77</v>
      </c>
      <c r="B168" s="44"/>
      <c r="C168" s="131" t="s">
        <v>124</v>
      </c>
      <c r="D168" s="132"/>
      <c r="E168" s="76"/>
      <c r="F168" s="109"/>
      <c r="G168" s="46"/>
    </row>
    <row r="170" spans="1:9" s="3" customFormat="1" ht="87.75" customHeight="1" x14ac:dyDescent="0.2">
      <c r="A170" s="51" t="s">
        <v>191</v>
      </c>
      <c r="B170" s="17"/>
      <c r="C170" s="133" t="s">
        <v>192</v>
      </c>
      <c r="D170" s="133"/>
      <c r="E170" s="133"/>
      <c r="F170" s="110"/>
      <c r="G170" s="4"/>
    </row>
    <row r="172" spans="1:9" x14ac:dyDescent="0.2">
      <c r="C172" s="15" t="s">
        <v>151</v>
      </c>
      <c r="D172" s="18">
        <v>1</v>
      </c>
      <c r="F172" s="111">
        <f>D172*E172</f>
        <v>0</v>
      </c>
      <c r="I172" t="s">
        <v>152</v>
      </c>
    </row>
    <row r="174" spans="1:9" ht="14.25" customHeight="1" x14ac:dyDescent="0.2">
      <c r="C174" s="87"/>
      <c r="F174" s="111"/>
      <c r="G174" s="1" t="s">
        <v>81</v>
      </c>
    </row>
    <row r="175" spans="1:9" s="2" customFormat="1" x14ac:dyDescent="0.2">
      <c r="A175" s="43" t="s">
        <v>102</v>
      </c>
      <c r="B175" s="44"/>
      <c r="C175" s="131" t="s">
        <v>103</v>
      </c>
      <c r="D175" s="132"/>
      <c r="E175" s="76"/>
      <c r="F175" s="109"/>
      <c r="G175" s="5"/>
    </row>
    <row r="176" spans="1:9" s="2" customFormat="1" x14ac:dyDescent="0.2">
      <c r="A176" s="43"/>
      <c r="B176" s="44"/>
      <c r="C176" s="47"/>
      <c r="D176" s="48"/>
      <c r="E176" s="76"/>
      <c r="F176" s="109"/>
      <c r="G176" s="5"/>
    </row>
    <row r="177" spans="1:7" s="2" customFormat="1" x14ac:dyDescent="0.2">
      <c r="A177" s="43" t="s">
        <v>25</v>
      </c>
      <c r="B177" s="44"/>
      <c r="C177" s="131" t="s">
        <v>48</v>
      </c>
      <c r="D177" s="132"/>
      <c r="E177" s="76"/>
      <c r="F177" s="109"/>
      <c r="G177" s="5"/>
    </row>
    <row r="178" spans="1:7" x14ac:dyDescent="0.2">
      <c r="C178" s="15"/>
      <c r="D178" s="20"/>
      <c r="F178" s="111"/>
    </row>
    <row r="179" spans="1:7" ht="13.5" thickBot="1" x14ac:dyDescent="0.25">
      <c r="A179" s="53"/>
      <c r="B179" s="39"/>
      <c r="C179" s="40" t="s">
        <v>6</v>
      </c>
      <c r="D179" s="41"/>
      <c r="E179" s="79"/>
      <c r="F179" s="113">
        <f>SUM(F152:F178)</f>
        <v>0</v>
      </c>
    </row>
    <row r="180" spans="1:7" s="63" customFormat="1" ht="13.5" thickTop="1" x14ac:dyDescent="0.2">
      <c r="A180" s="61" t="s">
        <v>26</v>
      </c>
      <c r="B180" s="62"/>
      <c r="C180" s="134" t="s">
        <v>27</v>
      </c>
      <c r="D180" s="135"/>
      <c r="E180" s="74"/>
      <c r="F180" s="107"/>
      <c r="G180" s="46"/>
    </row>
    <row r="181" spans="1:7" s="63" customFormat="1" x14ac:dyDescent="0.2">
      <c r="A181" s="43"/>
      <c r="B181" s="44"/>
      <c r="C181" s="47"/>
      <c r="D181" s="48"/>
      <c r="E181" s="76"/>
      <c r="F181" s="109"/>
      <c r="G181" s="46"/>
    </row>
    <row r="182" spans="1:7" s="2" customFormat="1" x14ac:dyDescent="0.2">
      <c r="A182" s="43" t="s">
        <v>53</v>
      </c>
      <c r="B182" s="44"/>
      <c r="C182" s="131" t="s">
        <v>113</v>
      </c>
      <c r="D182" s="132"/>
      <c r="E182" s="76"/>
      <c r="F182" s="109"/>
      <c r="G182" s="5"/>
    </row>
    <row r="183" spans="1:7" ht="13.9" customHeight="1" x14ac:dyDescent="0.2">
      <c r="A183" s="54"/>
      <c r="C183" s="13"/>
      <c r="D183" s="13"/>
      <c r="F183" s="106"/>
      <c r="G183"/>
    </row>
    <row r="184" spans="1:7" s="3" customFormat="1" ht="24.75" customHeight="1" x14ac:dyDescent="0.2">
      <c r="A184" s="51" t="s">
        <v>193</v>
      </c>
      <c r="B184" s="17"/>
      <c r="C184" s="133" t="s">
        <v>165</v>
      </c>
      <c r="D184" s="133"/>
      <c r="E184" s="133"/>
      <c r="F184" s="110"/>
      <c r="G184" s="4"/>
    </row>
    <row r="186" spans="1:7" ht="14.25" x14ac:dyDescent="0.2">
      <c r="C186" s="15" t="s">
        <v>1</v>
      </c>
      <c r="D186" s="18">
        <v>42</v>
      </c>
      <c r="F186" s="111">
        <f>D186*E186</f>
        <v>0</v>
      </c>
    </row>
    <row r="187" spans="1:7" ht="15.75" customHeight="1" x14ac:dyDescent="0.2">
      <c r="A187" s="54"/>
      <c r="C187" s="13"/>
      <c r="D187" s="13"/>
      <c r="F187" s="106"/>
      <c r="G187"/>
    </row>
    <row r="188" spans="1:7" s="2" customFormat="1" x14ac:dyDescent="0.2">
      <c r="A188" s="43" t="s">
        <v>104</v>
      </c>
      <c r="B188" s="44"/>
      <c r="C188" s="131" t="s">
        <v>105</v>
      </c>
      <c r="D188" s="132"/>
      <c r="E188" s="76"/>
      <c r="F188" s="109"/>
      <c r="G188" s="5"/>
    </row>
    <row r="189" spans="1:7" s="63" customFormat="1" x14ac:dyDescent="0.2">
      <c r="A189" s="43"/>
      <c r="B189" s="44"/>
      <c r="C189" s="47"/>
      <c r="D189" s="48"/>
      <c r="E189" s="76"/>
      <c r="F189" s="109"/>
      <c r="G189" s="46"/>
    </row>
    <row r="190" spans="1:7" s="2" customFormat="1" x14ac:dyDescent="0.2">
      <c r="A190" s="43" t="s">
        <v>118</v>
      </c>
      <c r="B190" s="44"/>
      <c r="C190" s="131" t="s">
        <v>106</v>
      </c>
      <c r="D190" s="132"/>
      <c r="E190" s="76"/>
      <c r="F190" s="109"/>
      <c r="G190" s="5"/>
    </row>
    <row r="191" spans="1:7" ht="13.15" customHeight="1" x14ac:dyDescent="0.2"/>
    <row r="192" spans="1:7" s="2" customFormat="1" x14ac:dyDescent="0.2">
      <c r="A192" s="43" t="s">
        <v>58</v>
      </c>
      <c r="B192" s="44"/>
      <c r="C192" s="131" t="s">
        <v>59</v>
      </c>
      <c r="D192" s="132"/>
      <c r="E192" s="76"/>
      <c r="F192" s="109"/>
      <c r="G192" s="5"/>
    </row>
    <row r="193" spans="1:9" x14ac:dyDescent="0.2">
      <c r="C193" s="15"/>
      <c r="D193" s="93"/>
      <c r="F193" s="111"/>
      <c r="G193" s="92"/>
      <c r="H193" s="92"/>
      <c r="I193" s="92"/>
    </row>
    <row r="194" spans="1:9" s="2" customFormat="1" x14ac:dyDescent="0.2">
      <c r="A194" s="43" t="s">
        <v>130</v>
      </c>
      <c r="B194" s="44"/>
      <c r="C194" s="131" t="s">
        <v>131</v>
      </c>
      <c r="D194" s="132"/>
      <c r="E194" s="76"/>
      <c r="F194" s="109"/>
      <c r="G194" s="5"/>
    </row>
    <row r="195" spans="1:9" s="2" customFormat="1" x14ac:dyDescent="0.2">
      <c r="A195" s="43"/>
      <c r="B195" s="44"/>
      <c r="C195" s="101"/>
      <c r="D195" s="89"/>
      <c r="E195" s="76"/>
      <c r="F195" s="109"/>
      <c r="G195" s="90"/>
      <c r="H195" s="90"/>
      <c r="I195" s="90"/>
    </row>
    <row r="196" spans="1:9" s="3" customFormat="1" ht="39.75" customHeight="1" x14ac:dyDescent="0.2">
      <c r="A196" s="51" t="s">
        <v>196</v>
      </c>
      <c r="B196" s="17"/>
      <c r="C196" s="133" t="s">
        <v>197</v>
      </c>
      <c r="D196" s="133"/>
      <c r="E196" s="133"/>
      <c r="F196" s="110"/>
      <c r="G196" s="91"/>
      <c r="H196" s="91"/>
      <c r="I196" s="91"/>
    </row>
    <row r="197" spans="1:9" ht="14.25" customHeight="1" x14ac:dyDescent="0.2">
      <c r="C197" s="130" t="s">
        <v>125</v>
      </c>
      <c r="D197" s="130"/>
      <c r="E197" s="130"/>
      <c r="G197" s="92"/>
      <c r="H197" s="92"/>
      <c r="I197" s="92"/>
    </row>
    <row r="198" spans="1:9" x14ac:dyDescent="0.2">
      <c r="C198" s="100" t="s">
        <v>3</v>
      </c>
      <c r="D198" s="93">
        <v>65</v>
      </c>
      <c r="E198" s="76"/>
      <c r="F198" s="111">
        <f>D198*E198</f>
        <v>0</v>
      </c>
      <c r="G198" s="92"/>
      <c r="H198" s="92"/>
      <c r="I198" s="92"/>
    </row>
    <row r="199" spans="1:9" x14ac:dyDescent="0.2">
      <c r="E199" s="95"/>
      <c r="F199" s="116"/>
    </row>
    <row r="200" spans="1:9" s="3" customFormat="1" ht="65.25" customHeight="1" x14ac:dyDescent="0.2">
      <c r="A200" s="51" t="s">
        <v>202</v>
      </c>
      <c r="B200" s="17"/>
      <c r="C200" s="141" t="s">
        <v>208</v>
      </c>
      <c r="D200" s="141"/>
      <c r="E200" s="141"/>
      <c r="F200" s="110"/>
      <c r="G200" s="4"/>
    </row>
    <row r="201" spans="1:9" ht="14.25" customHeight="1" x14ac:dyDescent="0.2"/>
    <row r="202" spans="1:9" x14ac:dyDescent="0.2">
      <c r="C202" s="100" t="s">
        <v>3</v>
      </c>
      <c r="D202" s="20">
        <v>330</v>
      </c>
      <c r="F202" s="111">
        <f>D202*E202</f>
        <v>0</v>
      </c>
    </row>
    <row r="203" spans="1:9" ht="13.9" customHeight="1" x14ac:dyDescent="0.2">
      <c r="A203" s="54"/>
      <c r="C203" s="13"/>
      <c r="D203" s="13"/>
      <c r="F203" s="106"/>
      <c r="G203"/>
    </row>
    <row r="204" spans="1:9" s="2" customFormat="1" x14ac:dyDescent="0.2">
      <c r="A204" s="43" t="s">
        <v>119</v>
      </c>
      <c r="B204" s="44"/>
      <c r="C204" s="131" t="s">
        <v>120</v>
      </c>
      <c r="D204" s="132"/>
      <c r="E204" s="76"/>
      <c r="F204" s="109"/>
      <c r="G204" s="5"/>
    </row>
    <row r="205" spans="1:9" ht="13.9" customHeight="1" x14ac:dyDescent="0.2">
      <c r="A205" s="54"/>
      <c r="C205" s="13"/>
      <c r="D205" s="13"/>
      <c r="F205" s="106"/>
      <c r="G205"/>
    </row>
    <row r="206" spans="1:9" s="2" customFormat="1" x14ac:dyDescent="0.2">
      <c r="A206" s="43" t="s">
        <v>60</v>
      </c>
      <c r="B206" s="44"/>
      <c r="C206" s="131" t="s">
        <v>61</v>
      </c>
      <c r="D206" s="132"/>
      <c r="E206" s="76"/>
      <c r="F206" s="109"/>
      <c r="G206" s="5"/>
    </row>
    <row r="207" spans="1:9" s="2" customFormat="1" x14ac:dyDescent="0.2">
      <c r="A207" s="43"/>
      <c r="B207" s="44"/>
      <c r="C207" s="47"/>
      <c r="D207" s="48"/>
      <c r="E207" s="76"/>
      <c r="F207" s="109"/>
      <c r="G207" s="5"/>
    </row>
    <row r="208" spans="1:9" s="3" customFormat="1" ht="14.25" customHeight="1" x14ac:dyDescent="0.2">
      <c r="A208" s="51" t="s">
        <v>137</v>
      </c>
      <c r="B208" s="17"/>
      <c r="C208" s="133" t="s">
        <v>198</v>
      </c>
      <c r="D208" s="133"/>
      <c r="E208" s="133"/>
      <c r="F208" s="110"/>
      <c r="G208" s="91"/>
      <c r="H208" s="91"/>
      <c r="I208" s="91"/>
    </row>
    <row r="209" spans="1:9" ht="12.75" customHeight="1" x14ac:dyDescent="0.2">
      <c r="C209" s="130" t="s">
        <v>199</v>
      </c>
      <c r="D209" s="130"/>
      <c r="E209" s="130"/>
      <c r="G209" s="92"/>
      <c r="H209" s="92"/>
      <c r="I209" s="92"/>
    </row>
    <row r="210" spans="1:9" x14ac:dyDescent="0.2">
      <c r="C210" s="15" t="s">
        <v>3</v>
      </c>
      <c r="D210" s="93">
        <v>126</v>
      </c>
      <c r="F210" s="111">
        <f>D210*E210</f>
        <v>0</v>
      </c>
      <c r="G210" s="92"/>
      <c r="H210" s="92"/>
      <c r="I210" s="92"/>
    </row>
    <row r="211" spans="1:9" s="2" customFormat="1" x14ac:dyDescent="0.2">
      <c r="A211" s="43"/>
      <c r="B211" s="44"/>
      <c r="C211" s="47"/>
      <c r="D211" s="48"/>
      <c r="E211" s="76"/>
      <c r="F211" s="109"/>
      <c r="G211" s="5"/>
    </row>
    <row r="212" spans="1:9" s="3" customFormat="1" ht="39.75" customHeight="1" x14ac:dyDescent="0.2">
      <c r="A212" s="51" t="s">
        <v>138</v>
      </c>
      <c r="B212" s="17"/>
      <c r="C212" s="133" t="s">
        <v>200</v>
      </c>
      <c r="D212" s="133"/>
      <c r="E212" s="133"/>
      <c r="F212" s="110"/>
      <c r="G212" s="91"/>
      <c r="H212" s="91"/>
      <c r="I212" s="91"/>
    </row>
    <row r="213" spans="1:9" ht="12.75" customHeight="1" x14ac:dyDescent="0.2">
      <c r="C213" s="130" t="s">
        <v>125</v>
      </c>
      <c r="D213" s="130"/>
      <c r="E213" s="130"/>
      <c r="G213" s="92"/>
      <c r="H213" s="92"/>
      <c r="I213" s="92"/>
    </row>
    <row r="214" spans="1:9" ht="12.75" customHeight="1" x14ac:dyDescent="0.2">
      <c r="C214" s="15" t="s">
        <v>139</v>
      </c>
      <c r="D214" s="93">
        <v>990</v>
      </c>
      <c r="F214" s="111">
        <f>D214*E214</f>
        <v>0</v>
      </c>
      <c r="G214" s="92"/>
      <c r="H214" s="92"/>
      <c r="I214" s="92"/>
    </row>
    <row r="215" spans="1:9" s="2" customFormat="1" x14ac:dyDescent="0.2">
      <c r="A215" s="43"/>
      <c r="B215" s="44"/>
      <c r="C215" s="103"/>
      <c r="D215" s="104"/>
      <c r="E215" s="76"/>
      <c r="F215" s="109"/>
      <c r="G215" s="5"/>
    </row>
    <row r="216" spans="1:9" s="3" customFormat="1" ht="15" customHeight="1" x14ac:dyDescent="0.2">
      <c r="A216" s="51" t="s">
        <v>209</v>
      </c>
      <c r="B216" s="17"/>
      <c r="C216" s="133" t="s">
        <v>211</v>
      </c>
      <c r="D216" s="133"/>
      <c r="E216" s="133"/>
      <c r="F216" s="110"/>
      <c r="G216" s="91"/>
      <c r="H216" s="91"/>
      <c r="I216" s="91"/>
    </row>
    <row r="217" spans="1:9" ht="12.75" customHeight="1" x14ac:dyDescent="0.2">
      <c r="C217" s="130" t="s">
        <v>125</v>
      </c>
      <c r="D217" s="130"/>
      <c r="E217" s="130"/>
      <c r="G217" s="92"/>
      <c r="H217" s="92"/>
      <c r="I217" s="92"/>
    </row>
    <row r="218" spans="1:9" ht="12.75" customHeight="1" x14ac:dyDescent="0.2">
      <c r="C218" s="102" t="s">
        <v>212</v>
      </c>
      <c r="D218" s="93">
        <v>1980</v>
      </c>
      <c r="F218" s="111">
        <f>D218*E218</f>
        <v>0</v>
      </c>
      <c r="G218" s="92"/>
      <c r="H218" s="92"/>
      <c r="I218" s="92"/>
    </row>
    <row r="219" spans="1:9" ht="12.75" customHeight="1" x14ac:dyDescent="0.2">
      <c r="C219" s="102"/>
      <c r="D219" s="93"/>
      <c r="F219" s="111"/>
      <c r="G219" s="92"/>
      <c r="H219" s="92"/>
      <c r="I219" s="92"/>
    </row>
    <row r="220" spans="1:9" s="3" customFormat="1" ht="38.25" customHeight="1" x14ac:dyDescent="0.2">
      <c r="A220" s="51" t="s">
        <v>164</v>
      </c>
      <c r="B220" s="17"/>
      <c r="C220" s="133" t="s">
        <v>203</v>
      </c>
      <c r="D220" s="133"/>
      <c r="E220" s="133"/>
      <c r="F220" s="110"/>
      <c r="G220" s="91"/>
      <c r="H220" s="91"/>
      <c r="I220" s="91"/>
    </row>
    <row r="221" spans="1:9" ht="12.75" customHeight="1" x14ac:dyDescent="0.2">
      <c r="C221" s="130" t="s">
        <v>125</v>
      </c>
      <c r="D221" s="130"/>
      <c r="E221" s="130"/>
      <c r="G221" s="92"/>
      <c r="H221" s="92"/>
      <c r="I221" s="92"/>
    </row>
    <row r="222" spans="1:9" ht="12.75" customHeight="1" x14ac:dyDescent="0.2">
      <c r="C222" s="15" t="s">
        <v>129</v>
      </c>
      <c r="D222" s="93">
        <v>3750</v>
      </c>
      <c r="F222" s="111">
        <f>D222*E222</f>
        <v>0</v>
      </c>
      <c r="G222" s="92"/>
      <c r="H222" s="92"/>
      <c r="I222" s="92"/>
    </row>
    <row r="223" spans="1:9" ht="12.75" customHeight="1" x14ac:dyDescent="0.2">
      <c r="A223" s="52"/>
      <c r="B223" s="36"/>
      <c r="C223" s="37"/>
      <c r="D223" s="38"/>
      <c r="E223" s="78"/>
      <c r="F223" s="114"/>
    </row>
    <row r="224" spans="1:9" ht="12.75" customHeight="1" thickBot="1" x14ac:dyDescent="0.25">
      <c r="A224" s="53"/>
      <c r="B224" s="39"/>
      <c r="C224" s="40" t="s">
        <v>29</v>
      </c>
      <c r="D224" s="41"/>
      <c r="E224" s="79"/>
      <c r="F224" s="113">
        <f>SUM(F186:F223)</f>
        <v>0</v>
      </c>
    </row>
    <row r="225" spans="1:256" s="63" customFormat="1" ht="12.75" customHeight="1" thickTop="1" x14ac:dyDescent="0.2">
      <c r="A225" s="61" t="s">
        <v>30</v>
      </c>
      <c r="B225" s="62"/>
      <c r="C225" s="134" t="s">
        <v>74</v>
      </c>
      <c r="D225" s="135"/>
      <c r="E225" s="74"/>
      <c r="F225" s="107"/>
      <c r="G225" s="43"/>
      <c r="H225" s="44"/>
      <c r="I225" s="131"/>
      <c r="J225" s="132"/>
      <c r="K225" s="45"/>
      <c r="L225" s="46"/>
      <c r="M225" s="43"/>
      <c r="N225" s="44"/>
      <c r="O225" s="131"/>
      <c r="P225" s="132"/>
      <c r="Q225" s="45"/>
      <c r="R225" s="46"/>
      <c r="S225" s="43"/>
      <c r="T225" s="44"/>
      <c r="U225" s="131"/>
      <c r="V225" s="132"/>
      <c r="W225" s="45"/>
      <c r="X225" s="46"/>
      <c r="Y225" s="43"/>
      <c r="Z225" s="44"/>
      <c r="AA225" s="131"/>
      <c r="AB225" s="132"/>
      <c r="AC225" s="45"/>
      <c r="AD225" s="46"/>
      <c r="AE225" s="43"/>
      <c r="AF225" s="44"/>
      <c r="AG225" s="131"/>
      <c r="AH225" s="132"/>
      <c r="AI225" s="45"/>
      <c r="AJ225" s="46"/>
      <c r="AK225" s="43"/>
      <c r="AL225" s="44"/>
      <c r="AM225" s="131"/>
      <c r="AN225" s="132"/>
      <c r="AO225" s="45"/>
      <c r="AP225" s="46"/>
      <c r="AQ225" s="43"/>
      <c r="AR225" s="44"/>
      <c r="AS225" s="131"/>
      <c r="AT225" s="132"/>
      <c r="AU225" s="45"/>
      <c r="AV225" s="46"/>
      <c r="AW225" s="43"/>
      <c r="AX225" s="44"/>
      <c r="AY225" s="131"/>
      <c r="AZ225" s="132"/>
      <c r="BA225" s="45"/>
      <c r="BB225" s="46"/>
      <c r="BC225" s="43"/>
      <c r="BD225" s="44"/>
      <c r="BE225" s="131"/>
      <c r="BF225" s="132"/>
      <c r="BG225" s="45"/>
      <c r="BH225" s="46"/>
      <c r="BI225" s="43"/>
      <c r="BJ225" s="44"/>
      <c r="BK225" s="131"/>
      <c r="BL225" s="132"/>
      <c r="BM225" s="45"/>
      <c r="BN225" s="46"/>
      <c r="BO225" s="43"/>
      <c r="BP225" s="44"/>
      <c r="BQ225" s="131"/>
      <c r="BR225" s="132"/>
      <c r="BS225" s="45"/>
      <c r="BT225" s="46"/>
      <c r="BU225" s="43"/>
      <c r="BV225" s="44"/>
      <c r="BW225" s="131"/>
      <c r="BX225" s="132"/>
      <c r="BY225" s="45"/>
      <c r="BZ225" s="46"/>
      <c r="CA225" s="43"/>
      <c r="CB225" s="44"/>
      <c r="CC225" s="131"/>
      <c r="CD225" s="132"/>
      <c r="CE225" s="45"/>
      <c r="CF225" s="46"/>
      <c r="CG225" s="43"/>
      <c r="CH225" s="44"/>
      <c r="CI225" s="131"/>
      <c r="CJ225" s="132"/>
      <c r="CK225" s="45"/>
      <c r="CL225" s="46"/>
      <c r="CM225" s="43"/>
      <c r="CN225" s="44"/>
      <c r="CO225" s="131"/>
      <c r="CP225" s="132"/>
      <c r="CQ225" s="45"/>
      <c r="CR225" s="46"/>
      <c r="CS225" s="43"/>
      <c r="CT225" s="44"/>
      <c r="CU225" s="131"/>
      <c r="CV225" s="132"/>
      <c r="CW225" s="45"/>
      <c r="CX225" s="46"/>
      <c r="CY225" s="43"/>
      <c r="CZ225" s="44"/>
      <c r="DA225" s="131"/>
      <c r="DB225" s="132"/>
      <c r="DC225" s="45"/>
      <c r="DD225" s="46"/>
      <c r="DE225" s="43"/>
      <c r="DF225" s="44"/>
      <c r="DG225" s="131"/>
      <c r="DH225" s="132"/>
      <c r="DI225" s="45"/>
      <c r="DJ225" s="46"/>
      <c r="DK225" s="43"/>
      <c r="DL225" s="44"/>
      <c r="DM225" s="131"/>
      <c r="DN225" s="132"/>
      <c r="DO225" s="45"/>
      <c r="DP225" s="46"/>
      <c r="DQ225" s="43"/>
      <c r="DR225" s="44"/>
      <c r="DS225" s="131"/>
      <c r="DT225" s="132"/>
      <c r="DU225" s="45"/>
      <c r="DV225" s="46"/>
      <c r="DW225" s="43"/>
      <c r="DX225" s="44"/>
      <c r="DY225" s="131"/>
      <c r="DZ225" s="132"/>
      <c r="EA225" s="45"/>
      <c r="EB225" s="46"/>
      <c r="EC225" s="43"/>
      <c r="ED225" s="44"/>
      <c r="EE225" s="131"/>
      <c r="EF225" s="132"/>
      <c r="EG225" s="45"/>
      <c r="EH225" s="46"/>
      <c r="EI225" s="43"/>
      <c r="EJ225" s="44"/>
      <c r="EK225" s="131"/>
      <c r="EL225" s="132"/>
      <c r="EM225" s="45"/>
      <c r="EN225" s="46"/>
      <c r="EO225" s="43"/>
      <c r="EP225" s="44"/>
      <c r="EQ225" s="131"/>
      <c r="ER225" s="132"/>
      <c r="ES225" s="45"/>
      <c r="ET225" s="46"/>
      <c r="EU225" s="43"/>
      <c r="EV225" s="44"/>
      <c r="EW225" s="131"/>
      <c r="EX225" s="132"/>
      <c r="EY225" s="45"/>
      <c r="EZ225" s="46"/>
      <c r="FA225" s="43"/>
      <c r="FB225" s="44"/>
      <c r="FC225" s="131"/>
      <c r="FD225" s="132"/>
      <c r="FE225" s="45"/>
      <c r="FF225" s="46"/>
      <c r="FG225" s="43"/>
      <c r="FH225" s="44"/>
      <c r="FI225" s="131"/>
      <c r="FJ225" s="132"/>
      <c r="FK225" s="45"/>
      <c r="FL225" s="46"/>
      <c r="FM225" s="43"/>
      <c r="FN225" s="44"/>
      <c r="FO225" s="131"/>
      <c r="FP225" s="132"/>
      <c r="FQ225" s="45"/>
      <c r="FR225" s="46"/>
      <c r="FS225" s="43"/>
      <c r="FT225" s="44"/>
      <c r="FU225" s="131"/>
      <c r="FV225" s="132"/>
      <c r="FW225" s="45"/>
      <c r="FX225" s="46"/>
      <c r="FY225" s="43"/>
      <c r="FZ225" s="44"/>
      <c r="GA225" s="131"/>
      <c r="GB225" s="132"/>
      <c r="GC225" s="45"/>
      <c r="GD225" s="46"/>
      <c r="GE225" s="43"/>
      <c r="GF225" s="44"/>
      <c r="GG225" s="131"/>
      <c r="GH225" s="132"/>
      <c r="GI225" s="45"/>
      <c r="GJ225" s="46"/>
      <c r="GK225" s="43"/>
      <c r="GL225" s="44"/>
      <c r="GM225" s="131"/>
      <c r="GN225" s="132"/>
      <c r="GO225" s="45"/>
      <c r="GP225" s="46"/>
      <c r="GQ225" s="43"/>
      <c r="GR225" s="44"/>
      <c r="GS225" s="131"/>
      <c r="GT225" s="132"/>
      <c r="GU225" s="45"/>
      <c r="GV225" s="46"/>
      <c r="GW225" s="43"/>
      <c r="GX225" s="44"/>
      <c r="GY225" s="131"/>
      <c r="GZ225" s="132"/>
      <c r="HA225" s="45"/>
      <c r="HB225" s="46"/>
      <c r="HC225" s="43"/>
      <c r="HD225" s="44"/>
      <c r="HE225" s="131"/>
      <c r="HF225" s="132"/>
      <c r="HG225" s="45"/>
      <c r="HH225" s="46"/>
      <c r="HI225" s="43"/>
      <c r="HJ225" s="44"/>
      <c r="HK225" s="131"/>
      <c r="HL225" s="132"/>
      <c r="HM225" s="45"/>
      <c r="HN225" s="46"/>
      <c r="HO225" s="43"/>
      <c r="HP225" s="44"/>
      <c r="HQ225" s="131"/>
      <c r="HR225" s="132"/>
      <c r="HS225" s="45"/>
      <c r="HT225" s="46"/>
      <c r="HU225" s="43"/>
      <c r="HV225" s="44"/>
      <c r="HW225" s="131"/>
      <c r="HX225" s="132"/>
      <c r="HY225" s="45"/>
      <c r="HZ225" s="46"/>
      <c r="IA225" s="43"/>
      <c r="IB225" s="44"/>
      <c r="IC225" s="131"/>
      <c r="ID225" s="132"/>
      <c r="IE225" s="45"/>
      <c r="IF225" s="46"/>
      <c r="IG225" s="43"/>
      <c r="IH225" s="44"/>
      <c r="II225" s="131"/>
      <c r="IJ225" s="132"/>
      <c r="IK225" s="45"/>
      <c r="IL225" s="46"/>
      <c r="IM225" s="43"/>
      <c r="IN225" s="44"/>
      <c r="IO225" s="131"/>
      <c r="IP225" s="132"/>
      <c r="IQ225" s="45"/>
      <c r="IR225" s="46"/>
      <c r="IS225" s="43"/>
      <c r="IT225" s="44"/>
      <c r="IU225" s="131"/>
      <c r="IV225" s="132"/>
    </row>
    <row r="226" spans="1:256" s="63" customFormat="1" ht="12.75" customHeight="1" x14ac:dyDescent="0.2">
      <c r="A226" s="43"/>
      <c r="B226" s="44"/>
      <c r="C226" s="47"/>
      <c r="D226" s="48"/>
      <c r="E226" s="76"/>
      <c r="F226" s="109"/>
      <c r="G226" s="43"/>
      <c r="H226" s="44"/>
      <c r="I226" s="47"/>
      <c r="J226" s="48"/>
      <c r="K226" s="45"/>
      <c r="L226" s="46"/>
      <c r="M226" s="43"/>
      <c r="N226" s="44"/>
      <c r="O226" s="47"/>
      <c r="P226" s="48"/>
      <c r="Q226" s="45"/>
      <c r="R226" s="46"/>
      <c r="S226" s="43"/>
      <c r="T226" s="44"/>
      <c r="U226" s="47"/>
      <c r="V226" s="48"/>
      <c r="W226" s="45"/>
      <c r="X226" s="46"/>
      <c r="Y226" s="43"/>
      <c r="Z226" s="44"/>
      <c r="AA226" s="47"/>
      <c r="AB226" s="48"/>
      <c r="AC226" s="45"/>
      <c r="AD226" s="46"/>
      <c r="AE226" s="43"/>
      <c r="AF226" s="44"/>
      <c r="AG226" s="47"/>
      <c r="AH226" s="48"/>
      <c r="AI226" s="45"/>
      <c r="AJ226" s="46"/>
      <c r="AK226" s="43"/>
      <c r="AL226" s="44"/>
      <c r="AM226" s="47"/>
      <c r="AN226" s="48"/>
      <c r="AO226" s="45"/>
      <c r="AP226" s="46"/>
      <c r="AQ226" s="43"/>
      <c r="AR226" s="44"/>
      <c r="AS226" s="47"/>
      <c r="AT226" s="48"/>
      <c r="AU226" s="45"/>
      <c r="AV226" s="46"/>
      <c r="AW226" s="43"/>
      <c r="AX226" s="44"/>
      <c r="AY226" s="47"/>
      <c r="AZ226" s="48"/>
      <c r="BA226" s="45"/>
      <c r="BB226" s="46"/>
      <c r="BC226" s="43"/>
      <c r="BD226" s="44"/>
      <c r="BE226" s="47"/>
      <c r="BF226" s="48"/>
      <c r="BG226" s="45"/>
      <c r="BH226" s="46"/>
      <c r="BI226" s="43"/>
      <c r="BJ226" s="44"/>
      <c r="BK226" s="47"/>
      <c r="BL226" s="48"/>
      <c r="BM226" s="45"/>
      <c r="BN226" s="46"/>
      <c r="BO226" s="43"/>
      <c r="BP226" s="44"/>
      <c r="BQ226" s="47"/>
      <c r="BR226" s="48"/>
      <c r="BS226" s="45"/>
      <c r="BT226" s="46"/>
      <c r="BU226" s="43"/>
      <c r="BV226" s="44"/>
      <c r="BW226" s="47"/>
      <c r="BX226" s="48"/>
      <c r="BY226" s="45"/>
      <c r="BZ226" s="46"/>
      <c r="CA226" s="43"/>
      <c r="CB226" s="44"/>
      <c r="CC226" s="47"/>
      <c r="CD226" s="48"/>
      <c r="CE226" s="45"/>
      <c r="CF226" s="46"/>
      <c r="CG226" s="43"/>
      <c r="CH226" s="44"/>
      <c r="CI226" s="47"/>
      <c r="CJ226" s="48"/>
      <c r="CK226" s="45"/>
      <c r="CL226" s="46"/>
      <c r="CM226" s="43"/>
      <c r="CN226" s="44"/>
      <c r="CO226" s="47"/>
      <c r="CP226" s="48"/>
      <c r="CQ226" s="45"/>
      <c r="CR226" s="46"/>
      <c r="CS226" s="43"/>
      <c r="CT226" s="44"/>
      <c r="CU226" s="47"/>
      <c r="CV226" s="48"/>
      <c r="CW226" s="45"/>
      <c r="CX226" s="46"/>
      <c r="CY226" s="43"/>
      <c r="CZ226" s="44"/>
      <c r="DA226" s="47"/>
      <c r="DB226" s="48"/>
      <c r="DC226" s="45"/>
      <c r="DD226" s="46"/>
      <c r="DE226" s="43"/>
      <c r="DF226" s="44"/>
      <c r="DG226" s="47"/>
      <c r="DH226" s="48"/>
      <c r="DI226" s="45"/>
      <c r="DJ226" s="46"/>
      <c r="DK226" s="43"/>
      <c r="DL226" s="44"/>
      <c r="DM226" s="47"/>
      <c r="DN226" s="48"/>
      <c r="DO226" s="45"/>
      <c r="DP226" s="46"/>
      <c r="DQ226" s="43"/>
      <c r="DR226" s="44"/>
      <c r="DS226" s="47"/>
      <c r="DT226" s="48"/>
      <c r="DU226" s="45"/>
      <c r="DV226" s="46"/>
      <c r="DW226" s="43"/>
      <c r="DX226" s="44"/>
      <c r="DY226" s="47"/>
      <c r="DZ226" s="48"/>
      <c r="EA226" s="45"/>
      <c r="EB226" s="46"/>
      <c r="EC226" s="43"/>
      <c r="ED226" s="44"/>
      <c r="EE226" s="47"/>
      <c r="EF226" s="48"/>
      <c r="EG226" s="45"/>
      <c r="EH226" s="46"/>
      <c r="EI226" s="43"/>
      <c r="EJ226" s="44"/>
      <c r="EK226" s="47"/>
      <c r="EL226" s="48"/>
      <c r="EM226" s="45"/>
      <c r="EN226" s="46"/>
      <c r="EO226" s="43"/>
      <c r="EP226" s="44"/>
      <c r="EQ226" s="47"/>
      <c r="ER226" s="48"/>
      <c r="ES226" s="45"/>
      <c r="ET226" s="46"/>
      <c r="EU226" s="43"/>
      <c r="EV226" s="44"/>
      <c r="EW226" s="47"/>
      <c r="EX226" s="48"/>
      <c r="EY226" s="45"/>
      <c r="EZ226" s="46"/>
      <c r="FA226" s="43"/>
      <c r="FB226" s="44"/>
      <c r="FC226" s="47"/>
      <c r="FD226" s="48"/>
      <c r="FE226" s="45"/>
      <c r="FF226" s="46"/>
      <c r="FG226" s="43"/>
      <c r="FH226" s="44"/>
      <c r="FI226" s="47"/>
      <c r="FJ226" s="48"/>
      <c r="FK226" s="45"/>
      <c r="FL226" s="46"/>
      <c r="FM226" s="43"/>
      <c r="FN226" s="44"/>
      <c r="FO226" s="47"/>
      <c r="FP226" s="48"/>
      <c r="FQ226" s="45"/>
      <c r="FR226" s="46"/>
      <c r="FS226" s="43"/>
      <c r="FT226" s="44"/>
      <c r="FU226" s="47"/>
      <c r="FV226" s="48"/>
      <c r="FW226" s="45"/>
      <c r="FX226" s="46"/>
      <c r="FY226" s="43"/>
      <c r="FZ226" s="44"/>
      <c r="GA226" s="47"/>
      <c r="GB226" s="48"/>
      <c r="GC226" s="45"/>
      <c r="GD226" s="46"/>
      <c r="GE226" s="43"/>
      <c r="GF226" s="44"/>
      <c r="GG226" s="47"/>
      <c r="GH226" s="48"/>
      <c r="GI226" s="45"/>
      <c r="GJ226" s="46"/>
      <c r="GK226" s="43"/>
      <c r="GL226" s="44"/>
      <c r="GM226" s="47"/>
      <c r="GN226" s="48"/>
      <c r="GO226" s="45"/>
      <c r="GP226" s="46"/>
      <c r="GQ226" s="43"/>
      <c r="GR226" s="44"/>
      <c r="GS226" s="47"/>
      <c r="GT226" s="48"/>
      <c r="GU226" s="45"/>
      <c r="GV226" s="46"/>
      <c r="GW226" s="43"/>
      <c r="GX226" s="44"/>
      <c r="GY226" s="47"/>
      <c r="GZ226" s="48"/>
      <c r="HA226" s="45"/>
      <c r="HB226" s="46"/>
      <c r="HC226" s="43"/>
      <c r="HD226" s="44"/>
      <c r="HE226" s="47"/>
      <c r="HF226" s="48"/>
      <c r="HG226" s="45"/>
      <c r="HH226" s="46"/>
      <c r="HI226" s="43"/>
      <c r="HJ226" s="44"/>
      <c r="HK226" s="47"/>
      <c r="HL226" s="48"/>
      <c r="HM226" s="45"/>
      <c r="HN226" s="46"/>
      <c r="HO226" s="43"/>
      <c r="HP226" s="44"/>
      <c r="HQ226" s="47"/>
      <c r="HR226" s="48"/>
      <c r="HS226" s="45"/>
      <c r="HT226" s="46"/>
      <c r="HU226" s="43"/>
      <c r="HV226" s="44"/>
      <c r="HW226" s="47"/>
      <c r="HX226" s="48"/>
      <c r="HY226" s="45"/>
      <c r="HZ226" s="46"/>
      <c r="IA226" s="43"/>
      <c r="IB226" s="44"/>
      <c r="IC226" s="47"/>
      <c r="ID226" s="48"/>
      <c r="IE226" s="45"/>
      <c r="IF226" s="46"/>
      <c r="IG226" s="43"/>
      <c r="IH226" s="44"/>
      <c r="II226" s="47"/>
      <c r="IJ226" s="48"/>
      <c r="IK226" s="45"/>
      <c r="IL226" s="46"/>
      <c r="IM226" s="43"/>
      <c r="IN226" s="44"/>
      <c r="IO226" s="47"/>
      <c r="IP226" s="48"/>
      <c r="IQ226" s="45"/>
      <c r="IR226" s="46"/>
      <c r="IS226" s="43"/>
      <c r="IT226" s="44"/>
      <c r="IU226" s="47"/>
      <c r="IV226" s="48"/>
    </row>
    <row r="227" spans="1:256" s="3" customFormat="1" ht="12.75" customHeight="1" x14ac:dyDescent="0.2">
      <c r="A227" s="64" t="s">
        <v>63</v>
      </c>
      <c r="B227" s="17"/>
      <c r="C227" s="138" t="s">
        <v>64</v>
      </c>
      <c r="D227" s="133"/>
      <c r="E227" s="133"/>
      <c r="F227" s="110"/>
      <c r="G227" s="4"/>
    </row>
    <row r="228" spans="1:256" ht="12.75" customHeight="1" x14ac:dyDescent="0.2">
      <c r="A228" s="43"/>
      <c r="B228" s="44"/>
      <c r="C228" s="47"/>
      <c r="D228" s="48"/>
      <c r="E228" s="84"/>
      <c r="F228" s="117"/>
    </row>
    <row r="229" spans="1:256" ht="12.75" customHeight="1" x14ac:dyDescent="0.2">
      <c r="A229" s="64" t="s">
        <v>110</v>
      </c>
      <c r="B229" s="17"/>
      <c r="C229" s="138" t="s">
        <v>111</v>
      </c>
      <c r="D229" s="133"/>
      <c r="E229" s="133"/>
      <c r="F229" s="118"/>
    </row>
    <row r="230" spans="1:256" s="63" customFormat="1" x14ac:dyDescent="0.2">
      <c r="A230" s="43"/>
      <c r="B230" s="44"/>
      <c r="C230" s="47"/>
      <c r="D230" s="48"/>
      <c r="E230" s="76"/>
      <c r="F230" s="109"/>
      <c r="G230" s="43"/>
      <c r="H230" s="44"/>
      <c r="I230" s="47"/>
      <c r="J230" s="48"/>
      <c r="K230" s="45"/>
      <c r="L230" s="46"/>
      <c r="M230" s="43"/>
      <c r="N230" s="44"/>
      <c r="O230" s="47"/>
      <c r="P230" s="48"/>
      <c r="Q230" s="45"/>
      <c r="R230" s="46"/>
      <c r="S230" s="43"/>
      <c r="T230" s="44"/>
      <c r="U230" s="47"/>
      <c r="V230" s="48"/>
      <c r="W230" s="45"/>
      <c r="X230" s="46"/>
      <c r="Y230" s="43"/>
      <c r="Z230" s="44"/>
      <c r="AA230" s="47"/>
      <c r="AB230" s="48"/>
      <c r="AC230" s="45"/>
      <c r="AD230" s="46"/>
      <c r="AE230" s="43"/>
      <c r="AF230" s="44"/>
      <c r="AG230" s="47"/>
      <c r="AH230" s="48"/>
      <c r="AI230" s="45"/>
      <c r="AJ230" s="46"/>
      <c r="AK230" s="43"/>
      <c r="AL230" s="44"/>
      <c r="AM230" s="47"/>
      <c r="AN230" s="48"/>
      <c r="AO230" s="45"/>
      <c r="AP230" s="46"/>
      <c r="AQ230" s="43"/>
      <c r="AR230" s="44"/>
      <c r="AS230" s="47"/>
      <c r="AT230" s="48"/>
      <c r="AU230" s="45"/>
      <c r="AV230" s="46"/>
      <c r="AW230" s="43"/>
      <c r="AX230" s="44"/>
      <c r="AY230" s="47"/>
      <c r="AZ230" s="48"/>
      <c r="BA230" s="45"/>
      <c r="BB230" s="46"/>
      <c r="BC230" s="43"/>
      <c r="BD230" s="44"/>
      <c r="BE230" s="47"/>
      <c r="BF230" s="48"/>
      <c r="BG230" s="45"/>
      <c r="BH230" s="46"/>
      <c r="BI230" s="43"/>
      <c r="BJ230" s="44"/>
      <c r="BK230" s="47"/>
      <c r="BL230" s="48"/>
      <c r="BM230" s="45"/>
      <c r="BN230" s="46"/>
      <c r="BO230" s="43"/>
      <c r="BP230" s="44"/>
      <c r="BQ230" s="47"/>
      <c r="BR230" s="48"/>
      <c r="BS230" s="45"/>
      <c r="BT230" s="46"/>
      <c r="BU230" s="43"/>
      <c r="BV230" s="44"/>
      <c r="BW230" s="47"/>
      <c r="BX230" s="48"/>
      <c r="BY230" s="45"/>
      <c r="BZ230" s="46"/>
      <c r="CA230" s="43"/>
      <c r="CB230" s="44"/>
      <c r="CC230" s="47"/>
      <c r="CD230" s="48"/>
      <c r="CE230" s="45"/>
      <c r="CF230" s="46"/>
      <c r="CG230" s="43"/>
      <c r="CH230" s="44"/>
      <c r="CI230" s="47"/>
      <c r="CJ230" s="48"/>
      <c r="CK230" s="45"/>
      <c r="CL230" s="46"/>
      <c r="CM230" s="43"/>
      <c r="CN230" s="44"/>
      <c r="CO230" s="47"/>
      <c r="CP230" s="48"/>
      <c r="CQ230" s="45"/>
      <c r="CR230" s="46"/>
      <c r="CS230" s="43"/>
      <c r="CT230" s="44"/>
      <c r="CU230" s="47"/>
      <c r="CV230" s="48"/>
      <c r="CW230" s="45"/>
      <c r="CX230" s="46"/>
      <c r="CY230" s="43"/>
      <c r="CZ230" s="44"/>
      <c r="DA230" s="47"/>
      <c r="DB230" s="48"/>
      <c r="DC230" s="45"/>
      <c r="DD230" s="46"/>
      <c r="DE230" s="43"/>
      <c r="DF230" s="44"/>
      <c r="DG230" s="47"/>
      <c r="DH230" s="48"/>
      <c r="DI230" s="45"/>
      <c r="DJ230" s="46"/>
      <c r="DK230" s="43"/>
      <c r="DL230" s="44"/>
      <c r="DM230" s="47"/>
      <c r="DN230" s="48"/>
      <c r="DO230" s="45"/>
      <c r="DP230" s="46"/>
      <c r="DQ230" s="43"/>
      <c r="DR230" s="44"/>
      <c r="DS230" s="47"/>
      <c r="DT230" s="48"/>
      <c r="DU230" s="45"/>
      <c r="DV230" s="46"/>
      <c r="DW230" s="43"/>
      <c r="DX230" s="44"/>
      <c r="DY230" s="47"/>
      <c r="DZ230" s="48"/>
      <c r="EA230" s="45"/>
      <c r="EB230" s="46"/>
      <c r="EC230" s="43"/>
      <c r="ED230" s="44"/>
      <c r="EE230" s="47"/>
      <c r="EF230" s="48"/>
      <c r="EG230" s="45"/>
      <c r="EH230" s="46"/>
      <c r="EI230" s="43"/>
      <c r="EJ230" s="44"/>
      <c r="EK230" s="47"/>
      <c r="EL230" s="48"/>
      <c r="EM230" s="45"/>
      <c r="EN230" s="46"/>
      <c r="EO230" s="43"/>
      <c r="EP230" s="44"/>
      <c r="EQ230" s="47"/>
      <c r="ER230" s="48"/>
      <c r="ES230" s="45"/>
      <c r="ET230" s="46"/>
      <c r="EU230" s="43"/>
      <c r="EV230" s="44"/>
      <c r="EW230" s="47"/>
      <c r="EX230" s="48"/>
      <c r="EY230" s="45"/>
      <c r="EZ230" s="46"/>
      <c r="FA230" s="43"/>
      <c r="FB230" s="44"/>
      <c r="FC230" s="47"/>
      <c r="FD230" s="48"/>
      <c r="FE230" s="45"/>
      <c r="FF230" s="46"/>
      <c r="FG230" s="43"/>
      <c r="FH230" s="44"/>
      <c r="FI230" s="47"/>
      <c r="FJ230" s="48"/>
      <c r="FK230" s="45"/>
      <c r="FL230" s="46"/>
      <c r="FM230" s="43"/>
      <c r="FN230" s="44"/>
      <c r="FO230" s="47"/>
      <c r="FP230" s="48"/>
      <c r="FQ230" s="45"/>
      <c r="FR230" s="46"/>
      <c r="FS230" s="43"/>
      <c r="FT230" s="44"/>
      <c r="FU230" s="47"/>
      <c r="FV230" s="48"/>
      <c r="FW230" s="45"/>
      <c r="FX230" s="46"/>
      <c r="FY230" s="43"/>
      <c r="FZ230" s="44"/>
      <c r="GA230" s="47"/>
      <c r="GB230" s="48"/>
      <c r="GC230" s="45"/>
      <c r="GD230" s="46"/>
      <c r="GE230" s="43"/>
      <c r="GF230" s="44"/>
      <c r="GG230" s="47"/>
      <c r="GH230" s="48"/>
      <c r="GI230" s="45"/>
      <c r="GJ230" s="46"/>
      <c r="GK230" s="43"/>
      <c r="GL230" s="44"/>
      <c r="GM230" s="47"/>
      <c r="GN230" s="48"/>
      <c r="GO230" s="45"/>
      <c r="GP230" s="46"/>
      <c r="GQ230" s="43"/>
      <c r="GR230" s="44"/>
      <c r="GS230" s="47"/>
      <c r="GT230" s="48"/>
      <c r="GU230" s="45"/>
      <c r="GV230" s="46"/>
      <c r="GW230" s="43"/>
      <c r="GX230" s="44"/>
      <c r="GY230" s="47"/>
      <c r="GZ230" s="48"/>
      <c r="HA230" s="45"/>
      <c r="HB230" s="46"/>
      <c r="HC230" s="43"/>
      <c r="HD230" s="44"/>
      <c r="HE230" s="47"/>
      <c r="HF230" s="48"/>
      <c r="HG230" s="45"/>
      <c r="HH230" s="46"/>
      <c r="HI230" s="43"/>
      <c r="HJ230" s="44"/>
      <c r="HK230" s="47"/>
      <c r="HL230" s="48"/>
      <c r="HM230" s="45"/>
      <c r="HN230" s="46"/>
      <c r="HO230" s="43"/>
      <c r="HP230" s="44"/>
      <c r="HQ230" s="47"/>
      <c r="HR230" s="48"/>
      <c r="HS230" s="45"/>
      <c r="HT230" s="46"/>
      <c r="HU230" s="43"/>
      <c r="HV230" s="44"/>
      <c r="HW230" s="47"/>
      <c r="HX230" s="48"/>
      <c r="HY230" s="45"/>
      <c r="HZ230" s="46"/>
      <c r="IA230" s="43"/>
      <c r="IB230" s="44"/>
      <c r="IC230" s="47"/>
      <c r="ID230" s="48"/>
      <c r="IE230" s="45"/>
      <c r="IF230" s="46"/>
      <c r="IG230" s="43"/>
      <c r="IH230" s="44"/>
      <c r="II230" s="47"/>
      <c r="IJ230" s="48"/>
      <c r="IK230" s="45"/>
      <c r="IL230" s="46"/>
      <c r="IM230" s="43"/>
      <c r="IN230" s="44"/>
      <c r="IO230" s="47"/>
      <c r="IP230" s="48"/>
      <c r="IQ230" s="45"/>
      <c r="IR230" s="46"/>
      <c r="IS230" s="43"/>
      <c r="IT230" s="44"/>
      <c r="IU230" s="47"/>
      <c r="IV230" s="48"/>
    </row>
    <row r="231" spans="1:256" s="3" customFormat="1" ht="17.25" customHeight="1" x14ac:dyDescent="0.2">
      <c r="A231" s="64" t="s">
        <v>82</v>
      </c>
      <c r="B231" s="17"/>
      <c r="C231" s="138" t="s">
        <v>83</v>
      </c>
      <c r="D231" s="133"/>
      <c r="E231" s="133"/>
      <c r="F231" s="110"/>
      <c r="G231" s="4"/>
    </row>
    <row r="232" spans="1:256" s="3" customFormat="1" ht="13.15" customHeight="1" x14ac:dyDescent="0.2">
      <c r="A232" s="51"/>
      <c r="B232" s="17"/>
      <c r="C232" s="14"/>
      <c r="D232" s="14"/>
      <c r="E232" s="77"/>
      <c r="F232" s="110"/>
      <c r="G232" s="4"/>
    </row>
    <row r="233" spans="1:256" ht="0.75" customHeight="1" x14ac:dyDescent="0.2">
      <c r="C233" s="15"/>
      <c r="D233" s="20"/>
      <c r="F233" s="111"/>
    </row>
    <row r="234" spans="1:256" hidden="1" x14ac:dyDescent="0.2">
      <c r="C234" s="15"/>
      <c r="D234" s="20"/>
      <c r="F234" s="111"/>
    </row>
    <row r="235" spans="1:256" ht="13.5" thickBot="1" x14ac:dyDescent="0.25">
      <c r="A235" s="53"/>
      <c r="B235" s="39"/>
      <c r="C235" s="40" t="s">
        <v>116</v>
      </c>
      <c r="D235" s="41"/>
      <c r="E235" s="79"/>
      <c r="F235" s="113">
        <f>SUM(F228:F234)</f>
        <v>0</v>
      </c>
    </row>
    <row r="236" spans="1:256" ht="13.5" thickTop="1" x14ac:dyDescent="0.2">
      <c r="C236" s="15"/>
      <c r="D236" s="20"/>
      <c r="F236" s="111"/>
    </row>
    <row r="237" spans="1:256" x14ac:dyDescent="0.2">
      <c r="A237" s="54"/>
      <c r="C237" s="13"/>
      <c r="D237" s="13"/>
      <c r="F237" s="106"/>
      <c r="G237"/>
    </row>
    <row r="238" spans="1:256" s="63" customFormat="1" ht="12.75" customHeight="1" x14ac:dyDescent="0.2">
      <c r="A238" s="61" t="s">
        <v>31</v>
      </c>
      <c r="B238" s="62"/>
      <c r="C238" s="134" t="s">
        <v>32</v>
      </c>
      <c r="D238" s="135"/>
      <c r="E238" s="74"/>
      <c r="F238" s="107"/>
      <c r="G238" s="43"/>
      <c r="H238" s="44"/>
      <c r="I238" s="131"/>
      <c r="J238" s="132"/>
      <c r="K238" s="45"/>
      <c r="L238" s="46"/>
      <c r="M238" s="43"/>
      <c r="N238" s="44"/>
      <c r="O238" s="131"/>
      <c r="P238" s="132"/>
      <c r="Q238" s="45"/>
      <c r="R238" s="46"/>
      <c r="S238" s="43"/>
      <c r="T238" s="44"/>
      <c r="U238" s="131"/>
      <c r="V238" s="132"/>
      <c r="W238" s="45"/>
      <c r="X238" s="46"/>
      <c r="Y238" s="43"/>
      <c r="Z238" s="44"/>
      <c r="AA238" s="131"/>
      <c r="AB238" s="132"/>
      <c r="AC238" s="45"/>
      <c r="AD238" s="46"/>
      <c r="AE238" s="43"/>
      <c r="AF238" s="44"/>
      <c r="AG238" s="131"/>
      <c r="AH238" s="132"/>
      <c r="AI238" s="45"/>
      <c r="AJ238" s="46"/>
      <c r="AK238" s="43"/>
      <c r="AL238" s="44"/>
      <c r="AM238" s="131"/>
      <c r="AN238" s="132"/>
      <c r="AO238" s="45"/>
      <c r="AP238" s="46"/>
      <c r="AQ238" s="43"/>
      <c r="AR238" s="44"/>
      <c r="AS238" s="131"/>
      <c r="AT238" s="132"/>
      <c r="AU238" s="45"/>
      <c r="AV238" s="46"/>
      <c r="AW238" s="43"/>
      <c r="AX238" s="44"/>
      <c r="AY238" s="131"/>
      <c r="AZ238" s="132"/>
      <c r="BA238" s="45"/>
      <c r="BB238" s="46"/>
      <c r="BC238" s="43"/>
      <c r="BD238" s="44"/>
      <c r="BE238" s="131"/>
      <c r="BF238" s="132"/>
      <c r="BG238" s="45"/>
      <c r="BH238" s="46"/>
      <c r="BI238" s="43"/>
      <c r="BJ238" s="44"/>
      <c r="BK238" s="131"/>
      <c r="BL238" s="132"/>
      <c r="BM238" s="45"/>
      <c r="BN238" s="46"/>
      <c r="BO238" s="43"/>
      <c r="BP238" s="44"/>
      <c r="BQ238" s="131"/>
      <c r="BR238" s="132"/>
      <c r="BS238" s="45"/>
      <c r="BT238" s="46"/>
      <c r="BU238" s="43"/>
      <c r="BV238" s="44"/>
      <c r="BW238" s="131"/>
      <c r="BX238" s="132"/>
      <c r="BY238" s="45"/>
      <c r="BZ238" s="46"/>
      <c r="CA238" s="43"/>
      <c r="CB238" s="44"/>
      <c r="CC238" s="131"/>
      <c r="CD238" s="132"/>
      <c r="CE238" s="45"/>
      <c r="CF238" s="46"/>
      <c r="CG238" s="43"/>
      <c r="CH238" s="44"/>
      <c r="CI238" s="131"/>
      <c r="CJ238" s="132"/>
      <c r="CK238" s="45"/>
      <c r="CL238" s="46"/>
      <c r="CM238" s="43"/>
      <c r="CN238" s="44"/>
      <c r="CO238" s="131"/>
      <c r="CP238" s="132"/>
      <c r="CQ238" s="45"/>
      <c r="CR238" s="46"/>
      <c r="CS238" s="43"/>
      <c r="CT238" s="44"/>
      <c r="CU238" s="131"/>
      <c r="CV238" s="132"/>
      <c r="CW238" s="45"/>
      <c r="CX238" s="46"/>
      <c r="CY238" s="43"/>
      <c r="CZ238" s="44"/>
      <c r="DA238" s="131"/>
      <c r="DB238" s="132"/>
      <c r="DC238" s="45"/>
      <c r="DD238" s="46"/>
      <c r="DE238" s="43"/>
      <c r="DF238" s="44"/>
      <c r="DG238" s="131"/>
      <c r="DH238" s="132"/>
      <c r="DI238" s="45"/>
      <c r="DJ238" s="46"/>
      <c r="DK238" s="43"/>
      <c r="DL238" s="44"/>
      <c r="DM238" s="131"/>
      <c r="DN238" s="132"/>
      <c r="DO238" s="45"/>
      <c r="DP238" s="46"/>
      <c r="DQ238" s="43"/>
      <c r="DR238" s="44"/>
      <c r="DS238" s="131"/>
      <c r="DT238" s="132"/>
      <c r="DU238" s="45"/>
      <c r="DV238" s="46"/>
      <c r="DW238" s="43"/>
      <c r="DX238" s="44"/>
      <c r="DY238" s="131"/>
      <c r="DZ238" s="132"/>
      <c r="EA238" s="45"/>
      <c r="EB238" s="46"/>
      <c r="EC238" s="43"/>
      <c r="ED238" s="44"/>
      <c r="EE238" s="131"/>
      <c r="EF238" s="132"/>
      <c r="EG238" s="45"/>
      <c r="EH238" s="46"/>
      <c r="EI238" s="43"/>
      <c r="EJ238" s="44"/>
      <c r="EK238" s="131"/>
      <c r="EL238" s="132"/>
      <c r="EM238" s="45"/>
      <c r="EN238" s="46"/>
      <c r="EO238" s="43"/>
      <c r="EP238" s="44"/>
      <c r="EQ238" s="131"/>
      <c r="ER238" s="132"/>
      <c r="ES238" s="45"/>
      <c r="ET238" s="46"/>
      <c r="EU238" s="43"/>
      <c r="EV238" s="44"/>
      <c r="EW238" s="131"/>
      <c r="EX238" s="132"/>
      <c r="EY238" s="45"/>
      <c r="EZ238" s="46"/>
      <c r="FA238" s="43"/>
      <c r="FB238" s="44"/>
      <c r="FC238" s="131"/>
      <c r="FD238" s="132"/>
      <c r="FE238" s="45"/>
      <c r="FF238" s="46"/>
      <c r="FG238" s="43"/>
      <c r="FH238" s="44"/>
      <c r="FI238" s="131"/>
      <c r="FJ238" s="132"/>
      <c r="FK238" s="45"/>
      <c r="FL238" s="46"/>
      <c r="FM238" s="43"/>
      <c r="FN238" s="44"/>
      <c r="FO238" s="131"/>
      <c r="FP238" s="132"/>
      <c r="FQ238" s="45"/>
      <c r="FR238" s="46"/>
      <c r="FS238" s="43"/>
      <c r="FT238" s="44"/>
      <c r="FU238" s="131"/>
      <c r="FV238" s="132"/>
      <c r="FW238" s="45"/>
      <c r="FX238" s="46"/>
      <c r="FY238" s="43"/>
      <c r="FZ238" s="44"/>
      <c r="GA238" s="131"/>
      <c r="GB238" s="132"/>
      <c r="GC238" s="45"/>
      <c r="GD238" s="46"/>
      <c r="GE238" s="43"/>
      <c r="GF238" s="44"/>
      <c r="GG238" s="131"/>
      <c r="GH238" s="132"/>
      <c r="GI238" s="45"/>
      <c r="GJ238" s="46"/>
      <c r="GK238" s="43"/>
      <c r="GL238" s="44"/>
      <c r="GM238" s="131"/>
      <c r="GN238" s="132"/>
      <c r="GO238" s="45"/>
      <c r="GP238" s="46"/>
      <c r="GQ238" s="43"/>
      <c r="GR238" s="44"/>
      <c r="GS238" s="131"/>
      <c r="GT238" s="132"/>
      <c r="GU238" s="45"/>
      <c r="GV238" s="46"/>
      <c r="GW238" s="43"/>
      <c r="GX238" s="44"/>
      <c r="GY238" s="131"/>
      <c r="GZ238" s="132"/>
      <c r="HA238" s="45"/>
      <c r="HB238" s="46"/>
      <c r="HC238" s="43"/>
      <c r="HD238" s="44"/>
      <c r="HE238" s="131"/>
      <c r="HF238" s="132"/>
      <c r="HG238" s="45"/>
      <c r="HH238" s="46"/>
      <c r="HI238" s="43"/>
      <c r="HJ238" s="44"/>
      <c r="HK238" s="131"/>
      <c r="HL238" s="132"/>
      <c r="HM238" s="45"/>
      <c r="HN238" s="46"/>
      <c r="HO238" s="43"/>
      <c r="HP238" s="44"/>
      <c r="HQ238" s="131"/>
      <c r="HR238" s="132"/>
      <c r="HS238" s="45"/>
      <c r="HT238" s="46"/>
      <c r="HU238" s="43"/>
      <c r="HV238" s="44"/>
      <c r="HW238" s="131"/>
      <c r="HX238" s="132"/>
      <c r="HY238" s="45"/>
      <c r="HZ238" s="46"/>
      <c r="IA238" s="43"/>
      <c r="IB238" s="44"/>
      <c r="IC238" s="131"/>
      <c r="ID238" s="132"/>
      <c r="IE238" s="45"/>
      <c r="IF238" s="46"/>
      <c r="IG238" s="43"/>
      <c r="IH238" s="44"/>
      <c r="II238" s="131"/>
      <c r="IJ238" s="132"/>
      <c r="IK238" s="45"/>
      <c r="IL238" s="46"/>
      <c r="IM238" s="43"/>
      <c r="IN238" s="44"/>
      <c r="IO238" s="131"/>
      <c r="IP238" s="132"/>
      <c r="IQ238" s="45"/>
      <c r="IR238" s="46"/>
      <c r="IS238" s="43"/>
      <c r="IT238" s="44"/>
      <c r="IU238" s="131"/>
      <c r="IV238" s="132"/>
    </row>
    <row r="239" spans="1:256" ht="12.6" customHeight="1" x14ac:dyDescent="0.2"/>
    <row r="240" spans="1:256" s="63" customFormat="1" ht="12.75" customHeight="1" x14ac:dyDescent="0.2">
      <c r="A240" s="43"/>
      <c r="B240" s="44"/>
      <c r="C240" s="47"/>
      <c r="D240" s="48"/>
      <c r="E240" s="76"/>
      <c r="F240" s="109"/>
      <c r="G240" s="43"/>
      <c r="H240" s="44"/>
      <c r="I240" s="47"/>
      <c r="J240" s="48"/>
      <c r="K240" s="45"/>
      <c r="L240" s="46"/>
      <c r="M240" s="43"/>
      <c r="N240" s="44"/>
      <c r="O240" s="47"/>
      <c r="P240" s="48"/>
      <c r="Q240" s="45"/>
      <c r="R240" s="46"/>
      <c r="S240" s="43"/>
      <c r="T240" s="44"/>
      <c r="U240" s="47"/>
      <c r="V240" s="48"/>
      <c r="W240" s="45"/>
      <c r="X240" s="46"/>
      <c r="Y240" s="43"/>
      <c r="Z240" s="44"/>
      <c r="AA240" s="47"/>
      <c r="AB240" s="48"/>
      <c r="AC240" s="45"/>
      <c r="AD240" s="46"/>
      <c r="AE240" s="43"/>
      <c r="AF240" s="44"/>
      <c r="AG240" s="47"/>
      <c r="AH240" s="48"/>
      <c r="AI240" s="45"/>
      <c r="AJ240" s="46"/>
      <c r="AK240" s="43"/>
      <c r="AL240" s="44"/>
      <c r="AM240" s="47"/>
      <c r="AN240" s="48"/>
      <c r="AO240" s="45"/>
      <c r="AP240" s="46"/>
      <c r="AQ240" s="43"/>
      <c r="AR240" s="44"/>
      <c r="AS240" s="47"/>
      <c r="AT240" s="48"/>
      <c r="AU240" s="45"/>
      <c r="AV240" s="46"/>
      <c r="AW240" s="43"/>
      <c r="AX240" s="44"/>
      <c r="AY240" s="47"/>
      <c r="AZ240" s="48"/>
      <c r="BA240" s="45"/>
      <c r="BB240" s="46"/>
      <c r="BC240" s="43"/>
      <c r="BD240" s="44"/>
      <c r="BE240" s="47"/>
      <c r="BF240" s="48"/>
      <c r="BG240" s="45"/>
      <c r="BH240" s="46"/>
      <c r="BI240" s="43"/>
      <c r="BJ240" s="44"/>
      <c r="BK240" s="47"/>
      <c r="BL240" s="48"/>
      <c r="BM240" s="45"/>
      <c r="BN240" s="46"/>
      <c r="BO240" s="43"/>
      <c r="BP240" s="44"/>
      <c r="BQ240" s="47"/>
      <c r="BR240" s="48"/>
      <c r="BS240" s="45"/>
      <c r="BT240" s="46"/>
      <c r="BU240" s="43"/>
      <c r="BV240" s="44"/>
      <c r="BW240" s="47"/>
      <c r="BX240" s="48"/>
      <c r="BY240" s="45"/>
      <c r="BZ240" s="46"/>
      <c r="CA240" s="43"/>
      <c r="CB240" s="44"/>
      <c r="CC240" s="47"/>
      <c r="CD240" s="48"/>
      <c r="CE240" s="45"/>
      <c r="CF240" s="46"/>
      <c r="CG240" s="43"/>
      <c r="CH240" s="44"/>
      <c r="CI240" s="47"/>
      <c r="CJ240" s="48"/>
      <c r="CK240" s="45"/>
      <c r="CL240" s="46"/>
      <c r="CM240" s="43"/>
      <c r="CN240" s="44"/>
      <c r="CO240" s="47"/>
      <c r="CP240" s="48"/>
      <c r="CQ240" s="45"/>
      <c r="CR240" s="46"/>
      <c r="CS240" s="43"/>
      <c r="CT240" s="44"/>
      <c r="CU240" s="47"/>
      <c r="CV240" s="48"/>
      <c r="CW240" s="45"/>
      <c r="CX240" s="46"/>
      <c r="CY240" s="43"/>
      <c r="CZ240" s="44"/>
      <c r="DA240" s="47"/>
      <c r="DB240" s="48"/>
      <c r="DC240" s="45"/>
      <c r="DD240" s="46"/>
      <c r="DE240" s="43"/>
      <c r="DF240" s="44"/>
      <c r="DG240" s="47"/>
      <c r="DH240" s="48"/>
      <c r="DI240" s="45"/>
      <c r="DJ240" s="46"/>
      <c r="DK240" s="43"/>
      <c r="DL240" s="44"/>
      <c r="DM240" s="47"/>
      <c r="DN240" s="48"/>
      <c r="DO240" s="45"/>
      <c r="DP240" s="46"/>
      <c r="DQ240" s="43"/>
      <c r="DR240" s="44"/>
      <c r="DS240" s="47"/>
      <c r="DT240" s="48"/>
      <c r="DU240" s="45"/>
      <c r="DV240" s="46"/>
      <c r="DW240" s="43"/>
      <c r="DX240" s="44"/>
      <c r="DY240" s="47"/>
      <c r="DZ240" s="48"/>
      <c r="EA240" s="45"/>
      <c r="EB240" s="46"/>
      <c r="EC240" s="43"/>
      <c r="ED240" s="44"/>
      <c r="EE240" s="47"/>
      <c r="EF240" s="48"/>
      <c r="EG240" s="45"/>
      <c r="EH240" s="46"/>
      <c r="EI240" s="43"/>
      <c r="EJ240" s="44"/>
      <c r="EK240" s="47"/>
      <c r="EL240" s="48"/>
      <c r="EM240" s="45"/>
      <c r="EN240" s="46"/>
      <c r="EO240" s="43"/>
      <c r="EP240" s="44"/>
      <c r="EQ240" s="47"/>
      <c r="ER240" s="48"/>
      <c r="ES240" s="45"/>
      <c r="ET240" s="46"/>
      <c r="EU240" s="43"/>
      <c r="EV240" s="44"/>
      <c r="EW240" s="47"/>
      <c r="EX240" s="48"/>
      <c r="EY240" s="45"/>
      <c r="EZ240" s="46"/>
      <c r="FA240" s="43"/>
      <c r="FB240" s="44"/>
      <c r="FC240" s="47"/>
      <c r="FD240" s="48"/>
      <c r="FE240" s="45"/>
      <c r="FF240" s="46"/>
      <c r="FG240" s="43"/>
      <c r="FH240" s="44"/>
      <c r="FI240" s="47"/>
      <c r="FJ240" s="48"/>
      <c r="FK240" s="45"/>
      <c r="FL240" s="46"/>
      <c r="FM240" s="43"/>
      <c r="FN240" s="44"/>
      <c r="FO240" s="47"/>
      <c r="FP240" s="48"/>
      <c r="FQ240" s="45"/>
      <c r="FR240" s="46"/>
      <c r="FS240" s="43"/>
      <c r="FT240" s="44"/>
      <c r="FU240" s="47"/>
      <c r="FV240" s="48"/>
      <c r="FW240" s="45"/>
      <c r="FX240" s="46"/>
      <c r="FY240" s="43"/>
      <c r="FZ240" s="44"/>
      <c r="GA240" s="47"/>
      <c r="GB240" s="48"/>
      <c r="GC240" s="45"/>
      <c r="GD240" s="46"/>
      <c r="GE240" s="43"/>
      <c r="GF240" s="44"/>
      <c r="GG240" s="47"/>
      <c r="GH240" s="48"/>
      <c r="GI240" s="45"/>
      <c r="GJ240" s="46"/>
      <c r="GK240" s="43"/>
      <c r="GL240" s="44"/>
      <c r="GM240" s="47"/>
      <c r="GN240" s="48"/>
      <c r="GO240" s="45"/>
      <c r="GP240" s="46"/>
      <c r="GQ240" s="43"/>
      <c r="GR240" s="44"/>
      <c r="GS240" s="47"/>
      <c r="GT240" s="48"/>
      <c r="GU240" s="45"/>
      <c r="GV240" s="46"/>
      <c r="GW240" s="43"/>
      <c r="GX240" s="44"/>
      <c r="GY240" s="47"/>
      <c r="GZ240" s="48"/>
      <c r="HA240" s="45"/>
      <c r="HB240" s="46"/>
      <c r="HC240" s="43"/>
      <c r="HD240" s="44"/>
      <c r="HE240" s="47"/>
      <c r="HF240" s="48"/>
      <c r="HG240" s="45"/>
      <c r="HH240" s="46"/>
      <c r="HI240" s="43"/>
      <c r="HJ240" s="44"/>
      <c r="HK240" s="47"/>
      <c r="HL240" s="48"/>
      <c r="HM240" s="45"/>
      <c r="HN240" s="46"/>
      <c r="HO240" s="43"/>
      <c r="HP240" s="44"/>
      <c r="HQ240" s="47"/>
      <c r="HR240" s="48"/>
      <c r="HS240" s="45"/>
      <c r="HT240" s="46"/>
      <c r="HU240" s="43"/>
      <c r="HV240" s="44"/>
      <c r="HW240" s="47"/>
      <c r="HX240" s="48"/>
      <c r="HY240" s="45"/>
      <c r="HZ240" s="46"/>
      <c r="IA240" s="43"/>
      <c r="IB240" s="44"/>
      <c r="IC240" s="47"/>
      <c r="ID240" s="48"/>
      <c r="IE240" s="45"/>
      <c r="IF240" s="46"/>
      <c r="IG240" s="43"/>
      <c r="IH240" s="44"/>
      <c r="II240" s="47"/>
      <c r="IJ240" s="48"/>
      <c r="IK240" s="45"/>
      <c r="IL240" s="46"/>
      <c r="IM240" s="43"/>
      <c r="IN240" s="44"/>
      <c r="IO240" s="47"/>
      <c r="IP240" s="48"/>
      <c r="IQ240" s="45"/>
      <c r="IR240" s="46"/>
      <c r="IS240" s="43"/>
      <c r="IT240" s="44"/>
      <c r="IU240" s="47"/>
      <c r="IV240" s="48"/>
    </row>
    <row r="241" spans="1:256" x14ac:dyDescent="0.2">
      <c r="A241" s="10" t="s">
        <v>41</v>
      </c>
      <c r="C241" s="10" t="s">
        <v>42</v>
      </c>
      <c r="D241" s="13"/>
      <c r="F241" s="106"/>
      <c r="G241"/>
    </row>
    <row r="242" spans="1:256" x14ac:dyDescent="0.2">
      <c r="A242" s="54"/>
      <c r="C242" s="13"/>
      <c r="D242" s="13"/>
      <c r="F242" s="106"/>
      <c r="G242"/>
    </row>
    <row r="243" spans="1:256" s="3" customFormat="1" ht="18.600000000000001" customHeight="1" x14ac:dyDescent="0.2">
      <c r="A243" s="51" t="s">
        <v>43</v>
      </c>
      <c r="B243" s="17"/>
      <c r="C243" s="133" t="s">
        <v>166</v>
      </c>
      <c r="D243" s="133"/>
      <c r="E243" s="133"/>
      <c r="F243" s="110"/>
      <c r="G243" s="4"/>
    </row>
    <row r="244" spans="1:256" x14ac:dyDescent="0.2">
      <c r="C244" s="15" t="s">
        <v>75</v>
      </c>
      <c r="D244" s="20">
        <v>55</v>
      </c>
      <c r="F244" s="111">
        <f>D244*E244</f>
        <v>0</v>
      </c>
    </row>
    <row r="246" spans="1:256" x14ac:dyDescent="0.2">
      <c r="A246" s="65" t="s">
        <v>44</v>
      </c>
      <c r="C246" s="10" t="s">
        <v>45</v>
      </c>
      <c r="D246" s="13"/>
      <c r="F246" s="106"/>
      <c r="G246"/>
    </row>
    <row r="247" spans="1:256" ht="12.6" customHeight="1" x14ac:dyDescent="0.2"/>
    <row r="248" spans="1:256" s="3" customFormat="1" ht="13.15" customHeight="1" x14ac:dyDescent="0.2">
      <c r="A248" s="51" t="s">
        <v>46</v>
      </c>
      <c r="B248" s="17"/>
      <c r="C248" s="133" t="s">
        <v>145</v>
      </c>
      <c r="D248" s="133"/>
      <c r="E248" s="133"/>
      <c r="F248" s="110"/>
      <c r="G248" s="4"/>
    </row>
    <row r="249" spans="1:256" ht="13.15" customHeight="1" x14ac:dyDescent="0.2"/>
    <row r="250" spans="1:256" x14ac:dyDescent="0.2">
      <c r="C250" s="15" t="s">
        <v>3</v>
      </c>
      <c r="D250" s="20">
        <v>1</v>
      </c>
      <c r="F250" s="111">
        <f>D250*E250</f>
        <v>0</v>
      </c>
    </row>
    <row r="251" spans="1:256" x14ac:dyDescent="0.2">
      <c r="C251" s="15"/>
      <c r="D251" s="20"/>
      <c r="F251" s="111"/>
    </row>
    <row r="252" spans="1:256" ht="13.5" thickBot="1" x14ac:dyDescent="0.25">
      <c r="A252" s="53"/>
      <c r="B252" s="39"/>
      <c r="C252" s="40" t="s">
        <v>34</v>
      </c>
      <c r="D252" s="41"/>
      <c r="E252" s="79"/>
      <c r="F252" s="113">
        <f>SUM(F239:F251)</f>
        <v>0</v>
      </c>
    </row>
    <row r="253" spans="1:256" ht="13.5" thickTop="1" x14ac:dyDescent="0.2">
      <c r="A253" s="54"/>
      <c r="C253" s="13"/>
      <c r="D253" s="13"/>
      <c r="F253" s="106"/>
      <c r="G253"/>
    </row>
    <row r="254" spans="1:256" x14ac:dyDescent="0.2">
      <c r="A254" s="54"/>
      <c r="C254" s="13"/>
      <c r="D254" s="13"/>
      <c r="F254" s="106"/>
      <c r="G254"/>
    </row>
    <row r="255" spans="1:256" s="63" customFormat="1" x14ac:dyDescent="0.2">
      <c r="A255" s="61" t="s">
        <v>35</v>
      </c>
      <c r="B255" s="62"/>
      <c r="C255" s="134" t="s">
        <v>7</v>
      </c>
      <c r="D255" s="135"/>
      <c r="E255" s="74"/>
      <c r="F255" s="107"/>
      <c r="G255" s="43"/>
      <c r="H255" s="44"/>
      <c r="I255" s="131"/>
      <c r="J255" s="132"/>
      <c r="K255" s="45"/>
      <c r="L255" s="46"/>
      <c r="M255" s="43"/>
      <c r="N255" s="44"/>
      <c r="O255" s="131"/>
      <c r="P255" s="132"/>
      <c r="Q255" s="45"/>
      <c r="R255" s="46"/>
      <c r="S255" s="43"/>
      <c r="T255" s="44"/>
      <c r="U255" s="131"/>
      <c r="V255" s="132"/>
      <c r="W255" s="45"/>
      <c r="X255" s="46"/>
      <c r="Y255" s="43"/>
      <c r="Z255" s="44"/>
      <c r="AA255" s="131"/>
      <c r="AB255" s="132"/>
      <c r="AC255" s="45"/>
      <c r="AD255" s="46"/>
      <c r="AE255" s="43"/>
      <c r="AF255" s="44"/>
      <c r="AG255" s="131"/>
      <c r="AH255" s="132"/>
      <c r="AI255" s="45"/>
      <c r="AJ255" s="46"/>
      <c r="AK255" s="43"/>
      <c r="AL255" s="44"/>
      <c r="AM255" s="131"/>
      <c r="AN255" s="132"/>
      <c r="AO255" s="45"/>
      <c r="AP255" s="46"/>
      <c r="AQ255" s="43"/>
      <c r="AR255" s="44"/>
      <c r="AS255" s="131"/>
      <c r="AT255" s="132"/>
      <c r="AU255" s="45"/>
      <c r="AV255" s="46"/>
      <c r="AW255" s="43"/>
      <c r="AX255" s="44"/>
      <c r="AY255" s="131"/>
      <c r="AZ255" s="132"/>
      <c r="BA255" s="45"/>
      <c r="BB255" s="46"/>
      <c r="BC255" s="43"/>
      <c r="BD255" s="44"/>
      <c r="BE255" s="131"/>
      <c r="BF255" s="132"/>
      <c r="BG255" s="45"/>
      <c r="BH255" s="46"/>
      <c r="BI255" s="43"/>
      <c r="BJ255" s="44"/>
      <c r="BK255" s="131"/>
      <c r="BL255" s="132"/>
      <c r="BM255" s="45"/>
      <c r="BN255" s="46"/>
      <c r="BO255" s="43"/>
      <c r="BP255" s="44"/>
      <c r="BQ255" s="131"/>
      <c r="BR255" s="132"/>
      <c r="BS255" s="45"/>
      <c r="BT255" s="46"/>
      <c r="BU255" s="43"/>
      <c r="BV255" s="44"/>
      <c r="BW255" s="131"/>
      <c r="BX255" s="132"/>
      <c r="BY255" s="45"/>
      <c r="BZ255" s="46"/>
      <c r="CA255" s="43"/>
      <c r="CB255" s="44"/>
      <c r="CC255" s="131"/>
      <c r="CD255" s="132"/>
      <c r="CE255" s="45"/>
      <c r="CF255" s="46"/>
      <c r="CG255" s="43"/>
      <c r="CH255" s="44"/>
      <c r="CI255" s="131"/>
      <c r="CJ255" s="132"/>
      <c r="CK255" s="45"/>
      <c r="CL255" s="46"/>
      <c r="CM255" s="43"/>
      <c r="CN255" s="44"/>
      <c r="CO255" s="131"/>
      <c r="CP255" s="132"/>
      <c r="CQ255" s="45"/>
      <c r="CR255" s="46"/>
      <c r="CS255" s="43"/>
      <c r="CT255" s="44"/>
      <c r="CU255" s="131"/>
      <c r="CV255" s="132"/>
      <c r="CW255" s="45"/>
      <c r="CX255" s="46"/>
      <c r="CY255" s="43"/>
      <c r="CZ255" s="44"/>
      <c r="DA255" s="131"/>
      <c r="DB255" s="132"/>
      <c r="DC255" s="45"/>
      <c r="DD255" s="46"/>
      <c r="DE255" s="43"/>
      <c r="DF255" s="44"/>
      <c r="DG255" s="131"/>
      <c r="DH255" s="132"/>
      <c r="DI255" s="45"/>
      <c r="DJ255" s="46"/>
      <c r="DK255" s="43"/>
      <c r="DL255" s="44"/>
      <c r="DM255" s="131"/>
      <c r="DN255" s="132"/>
      <c r="DO255" s="45"/>
      <c r="DP255" s="46"/>
      <c r="DQ255" s="43"/>
      <c r="DR255" s="44"/>
      <c r="DS255" s="131"/>
      <c r="DT255" s="132"/>
      <c r="DU255" s="45"/>
      <c r="DV255" s="46"/>
      <c r="DW255" s="43"/>
      <c r="DX255" s="44"/>
      <c r="DY255" s="131"/>
      <c r="DZ255" s="132"/>
      <c r="EA255" s="45"/>
      <c r="EB255" s="46"/>
      <c r="EC255" s="43"/>
      <c r="ED255" s="44"/>
      <c r="EE255" s="131"/>
      <c r="EF255" s="132"/>
      <c r="EG255" s="45"/>
      <c r="EH255" s="46"/>
      <c r="EI255" s="43"/>
      <c r="EJ255" s="44"/>
      <c r="EK255" s="131"/>
      <c r="EL255" s="132"/>
      <c r="EM255" s="45"/>
      <c r="EN255" s="46"/>
      <c r="EO255" s="43"/>
      <c r="EP255" s="44"/>
      <c r="EQ255" s="131"/>
      <c r="ER255" s="132"/>
      <c r="ES255" s="45"/>
      <c r="ET255" s="46"/>
      <c r="EU255" s="43"/>
      <c r="EV255" s="44"/>
      <c r="EW255" s="131"/>
      <c r="EX255" s="132"/>
      <c r="EY255" s="45"/>
      <c r="EZ255" s="46"/>
      <c r="FA255" s="43"/>
      <c r="FB255" s="44"/>
      <c r="FC255" s="131"/>
      <c r="FD255" s="132"/>
      <c r="FE255" s="45"/>
      <c r="FF255" s="46"/>
      <c r="FG255" s="43"/>
      <c r="FH255" s="44"/>
      <c r="FI255" s="131"/>
      <c r="FJ255" s="132"/>
      <c r="FK255" s="45"/>
      <c r="FL255" s="46"/>
      <c r="FM255" s="43"/>
      <c r="FN255" s="44"/>
      <c r="FO255" s="131"/>
      <c r="FP255" s="132"/>
      <c r="FQ255" s="45"/>
      <c r="FR255" s="46"/>
      <c r="FS255" s="43"/>
      <c r="FT255" s="44"/>
      <c r="FU255" s="131"/>
      <c r="FV255" s="132"/>
      <c r="FW255" s="45"/>
      <c r="FX255" s="46"/>
      <c r="FY255" s="43"/>
      <c r="FZ255" s="44"/>
      <c r="GA255" s="131"/>
      <c r="GB255" s="132"/>
      <c r="GC255" s="45"/>
      <c r="GD255" s="46"/>
      <c r="GE255" s="43"/>
      <c r="GF255" s="44"/>
      <c r="GG255" s="131"/>
      <c r="GH255" s="132"/>
      <c r="GI255" s="45"/>
      <c r="GJ255" s="46"/>
      <c r="GK255" s="43"/>
      <c r="GL255" s="44"/>
      <c r="GM255" s="131"/>
      <c r="GN255" s="132"/>
      <c r="GO255" s="45"/>
      <c r="GP255" s="46"/>
      <c r="GQ255" s="43"/>
      <c r="GR255" s="44"/>
      <c r="GS255" s="131"/>
      <c r="GT255" s="132"/>
      <c r="GU255" s="45"/>
      <c r="GV255" s="46"/>
      <c r="GW255" s="43"/>
      <c r="GX255" s="44"/>
      <c r="GY255" s="131"/>
      <c r="GZ255" s="132"/>
      <c r="HA255" s="45"/>
      <c r="HB255" s="46"/>
      <c r="HC255" s="43"/>
      <c r="HD255" s="44"/>
      <c r="HE255" s="131"/>
      <c r="HF255" s="132"/>
      <c r="HG255" s="45"/>
      <c r="HH255" s="46"/>
      <c r="HI255" s="43"/>
      <c r="HJ255" s="44"/>
      <c r="HK255" s="131"/>
      <c r="HL255" s="132"/>
      <c r="HM255" s="45"/>
      <c r="HN255" s="46"/>
      <c r="HO255" s="43"/>
      <c r="HP255" s="44"/>
      <c r="HQ255" s="131"/>
      <c r="HR255" s="132"/>
      <c r="HS255" s="45"/>
      <c r="HT255" s="46"/>
      <c r="HU255" s="43"/>
      <c r="HV255" s="44"/>
      <c r="HW255" s="131"/>
      <c r="HX255" s="132"/>
      <c r="HY255" s="45"/>
      <c r="HZ255" s="46"/>
      <c r="IA255" s="43"/>
      <c r="IB255" s="44"/>
      <c r="IC255" s="131"/>
      <c r="ID255" s="132"/>
      <c r="IE255" s="45"/>
      <c r="IF255" s="46"/>
      <c r="IG255" s="43"/>
      <c r="IH255" s="44"/>
      <c r="II255" s="131"/>
      <c r="IJ255" s="132"/>
      <c r="IK255" s="45"/>
      <c r="IL255" s="46"/>
      <c r="IM255" s="43"/>
      <c r="IN255" s="44"/>
      <c r="IO255" s="131"/>
      <c r="IP255" s="132"/>
      <c r="IQ255" s="45"/>
      <c r="IR255" s="46"/>
      <c r="IS255" s="43"/>
      <c r="IT255" s="44"/>
      <c r="IU255" s="131"/>
      <c r="IV255" s="132"/>
    </row>
    <row r="256" spans="1:256" x14ac:dyDescent="0.2">
      <c r="A256" s="54"/>
      <c r="C256" s="13"/>
      <c r="D256" s="13"/>
      <c r="F256" s="106"/>
      <c r="G256"/>
    </row>
    <row r="257" spans="1:7" x14ac:dyDescent="0.2">
      <c r="A257" s="54"/>
      <c r="C257" s="13"/>
      <c r="D257" s="13"/>
      <c r="F257" s="106"/>
      <c r="G257"/>
    </row>
    <row r="258" spans="1:7" s="3" customFormat="1" ht="60.75" customHeight="1" x14ac:dyDescent="0.2">
      <c r="A258" s="51" t="s">
        <v>47</v>
      </c>
      <c r="B258" s="17"/>
      <c r="C258" s="133" t="s">
        <v>217</v>
      </c>
      <c r="D258" s="133"/>
      <c r="E258" s="133"/>
      <c r="F258" s="110"/>
      <c r="G258" s="4"/>
    </row>
    <row r="259" spans="1:7" s="3" customFormat="1" ht="16.5" customHeight="1" x14ac:dyDescent="0.2">
      <c r="A259" s="51"/>
      <c r="B259" s="17"/>
      <c r="C259" s="14"/>
      <c r="D259" s="14"/>
      <c r="E259" s="77"/>
      <c r="F259" s="119">
        <f>(SK_PRIPRAVA+SK_ZEMELJSKA+sk_TESARSKA+SK_BETONSKA+sk_sanacija+sk_oprem+sk_ZIDARSKA)*0.1</f>
        <v>0</v>
      </c>
      <c r="G259" s="4"/>
    </row>
    <row r="260" spans="1:7" x14ac:dyDescent="0.2">
      <c r="A260" s="52"/>
      <c r="B260" s="36"/>
      <c r="C260" s="37"/>
      <c r="D260" s="38"/>
      <c r="E260" s="78"/>
      <c r="F260" s="114"/>
    </row>
    <row r="261" spans="1:7" ht="13.5" thickBot="1" x14ac:dyDescent="0.25">
      <c r="A261" s="53"/>
      <c r="B261" s="39"/>
      <c r="C261" s="40" t="s">
        <v>8</v>
      </c>
      <c r="D261" s="41"/>
      <c r="E261" s="79"/>
      <c r="F261" s="113">
        <f>SUM(_pr09:F260)</f>
        <v>0</v>
      </c>
    </row>
    <row r="262" spans="1:7" ht="25.5" customHeight="1" thickTop="1" x14ac:dyDescent="0.2">
      <c r="A262" s="52"/>
      <c r="B262" s="36"/>
      <c r="C262" s="136" t="s">
        <v>134</v>
      </c>
      <c r="D262" s="137"/>
      <c r="E262" s="137"/>
      <c r="F262" s="120"/>
    </row>
    <row r="263" spans="1:7" x14ac:dyDescent="0.2">
      <c r="A263" s="52"/>
      <c r="B263" s="36"/>
      <c r="C263" s="55"/>
      <c r="D263" s="57"/>
      <c r="E263" s="78"/>
      <c r="F263" s="120"/>
    </row>
    <row r="264" spans="1:7" x14ac:dyDescent="0.2">
      <c r="A264" s="54"/>
      <c r="C264" s="13"/>
      <c r="D264" s="13"/>
      <c r="F264" s="106"/>
      <c r="G264"/>
    </row>
    <row r="265" spans="1:7" x14ac:dyDescent="0.2">
      <c r="A265" s="54"/>
      <c r="C265" s="13"/>
      <c r="D265" s="13"/>
      <c r="F265" s="106"/>
      <c r="G265"/>
    </row>
    <row r="266" spans="1:7" x14ac:dyDescent="0.2">
      <c r="A266" s="54"/>
      <c r="C266" s="13"/>
      <c r="D266" s="13"/>
      <c r="F266" s="106"/>
      <c r="G266"/>
    </row>
    <row r="267" spans="1:7" x14ac:dyDescent="0.2">
      <c r="A267" s="54"/>
      <c r="C267" s="13"/>
      <c r="D267" s="13"/>
      <c r="F267" s="106"/>
      <c r="G267"/>
    </row>
    <row r="268" spans="1:7" x14ac:dyDescent="0.2">
      <c r="A268" s="54"/>
      <c r="C268" s="13"/>
      <c r="D268" s="13"/>
      <c r="F268" s="106"/>
      <c r="G268"/>
    </row>
    <row r="270" spans="1:7" x14ac:dyDescent="0.2">
      <c r="A270" s="50"/>
      <c r="C270" s="133"/>
      <c r="D270" s="133"/>
      <c r="E270" s="133"/>
      <c r="F270" s="110"/>
    </row>
    <row r="272" spans="1:7" x14ac:dyDescent="0.2">
      <c r="C272" s="21"/>
      <c r="D272" s="16"/>
    </row>
  </sheetData>
  <mergeCells count="232">
    <mergeCell ref="C52:D52"/>
    <mergeCell ref="C53:E53"/>
    <mergeCell ref="C102:E102"/>
    <mergeCell ref="C103:E103"/>
    <mergeCell ref="C106:E106"/>
    <mergeCell ref="C107:E107"/>
    <mergeCell ref="C110:E110"/>
    <mergeCell ref="C111:E111"/>
    <mergeCell ref="C197:E197"/>
    <mergeCell ref="C90:E90"/>
    <mergeCell ref="C91:E91"/>
    <mergeCell ref="C86:E86"/>
    <mergeCell ref="C87:E87"/>
    <mergeCell ref="C152:D152"/>
    <mergeCell ref="C147:D147"/>
    <mergeCell ref="C62:E62"/>
    <mergeCell ref="C63:E63"/>
    <mergeCell ref="C68:E68"/>
    <mergeCell ref="C127:E127"/>
    <mergeCell ref="C126:E126"/>
    <mergeCell ref="C131:D131"/>
    <mergeCell ref="C156:E156"/>
    <mergeCell ref="C166:D166"/>
    <mergeCell ref="C184:E184"/>
    <mergeCell ref="C72:E72"/>
    <mergeCell ref="C73:E73"/>
    <mergeCell ref="C204:D204"/>
    <mergeCell ref="C192:D192"/>
    <mergeCell ref="C194:D194"/>
    <mergeCell ref="C160:D160"/>
    <mergeCell ref="C196:E196"/>
    <mergeCell ref="C170:E170"/>
    <mergeCell ref="C177:D177"/>
    <mergeCell ref="C188:D188"/>
    <mergeCell ref="C162:E162"/>
    <mergeCell ref="C200:E200"/>
    <mergeCell ref="C36:D36"/>
    <mergeCell ref="C94:D94"/>
    <mergeCell ref="C35:D35"/>
    <mergeCell ref="C38:D38"/>
    <mergeCell ref="C45:E45"/>
    <mergeCell ref="C22:E22"/>
    <mergeCell ref="C137:E137"/>
    <mergeCell ref="C143:E143"/>
    <mergeCell ref="C56:D56"/>
    <mergeCell ref="C98:E98"/>
    <mergeCell ref="C99:E99"/>
    <mergeCell ref="C96:D96"/>
    <mergeCell ref="C82:E82"/>
    <mergeCell ref="C79:E79"/>
    <mergeCell ref="C60:D60"/>
    <mergeCell ref="C76:D76"/>
    <mergeCell ref="C78:E78"/>
    <mergeCell ref="C69:E69"/>
    <mergeCell ref="C116:E116"/>
    <mergeCell ref="C122:D122"/>
    <mergeCell ref="C124:D124"/>
    <mergeCell ref="C114:D114"/>
    <mergeCell ref="C44:D44"/>
    <mergeCell ref="C41:E41"/>
    <mergeCell ref="A2:F2"/>
    <mergeCell ref="C6:D6"/>
    <mergeCell ref="C18:E18"/>
    <mergeCell ref="C32:E32"/>
    <mergeCell ref="C19:D19"/>
    <mergeCell ref="C23:D23"/>
    <mergeCell ref="C4:D4"/>
    <mergeCell ref="C8:E8"/>
    <mergeCell ref="C16:D16"/>
    <mergeCell ref="C13:E13"/>
    <mergeCell ref="C26:E26"/>
    <mergeCell ref="C29:E29"/>
    <mergeCell ref="U255:V255"/>
    <mergeCell ref="AA255:AB255"/>
    <mergeCell ref="AA225:AB225"/>
    <mergeCell ref="DM225:DN225"/>
    <mergeCell ref="EE225:EF225"/>
    <mergeCell ref="BE225:BF225"/>
    <mergeCell ref="C40:E40"/>
    <mergeCell ref="BQ225:BR225"/>
    <mergeCell ref="BW225:BX225"/>
    <mergeCell ref="O255:P255"/>
    <mergeCell ref="C206:D206"/>
    <mergeCell ref="C238:D238"/>
    <mergeCell ref="C225:D225"/>
    <mergeCell ref="I225:J225"/>
    <mergeCell ref="BE255:BF255"/>
    <mergeCell ref="O238:P238"/>
    <mergeCell ref="U225:V225"/>
    <mergeCell ref="CC255:CD255"/>
    <mergeCell ref="AM255:AN255"/>
    <mergeCell ref="CI255:CJ255"/>
    <mergeCell ref="BW255:BX255"/>
    <mergeCell ref="I255:J255"/>
    <mergeCell ref="C182:D182"/>
    <mergeCell ref="C66:D66"/>
    <mergeCell ref="IU255:IV255"/>
    <mergeCell ref="HQ255:HR255"/>
    <mergeCell ref="HW255:HX255"/>
    <mergeCell ref="IC255:ID255"/>
    <mergeCell ref="II255:IJ255"/>
    <mergeCell ref="DA255:DB255"/>
    <mergeCell ref="GS255:GT255"/>
    <mergeCell ref="EE255:EF255"/>
    <mergeCell ref="GY255:GZ255"/>
    <mergeCell ref="EK255:EL255"/>
    <mergeCell ref="IO255:IP255"/>
    <mergeCell ref="HK255:HL255"/>
    <mergeCell ref="GM255:GN255"/>
    <mergeCell ref="DS255:DT255"/>
    <mergeCell ref="DY255:DZ255"/>
    <mergeCell ref="DG255:DH255"/>
    <mergeCell ref="DM255:DN255"/>
    <mergeCell ref="HE255:HF255"/>
    <mergeCell ref="GG255:GH255"/>
    <mergeCell ref="FC255:FD255"/>
    <mergeCell ref="FI255:FJ255"/>
    <mergeCell ref="GA255:GB255"/>
    <mergeCell ref="FC238:FD238"/>
    <mergeCell ref="EQ238:ER238"/>
    <mergeCell ref="FO255:FP255"/>
    <mergeCell ref="FU255:FV255"/>
    <mergeCell ref="EQ255:ER255"/>
    <mergeCell ref="EW255:EX255"/>
    <mergeCell ref="AG255:AH255"/>
    <mergeCell ref="CU255:CV255"/>
    <mergeCell ref="BQ255:BR255"/>
    <mergeCell ref="CO255:CP255"/>
    <mergeCell ref="AS255:AT255"/>
    <mergeCell ref="AY255:AZ255"/>
    <mergeCell ref="BK255:BL255"/>
    <mergeCell ref="IU225:IV225"/>
    <mergeCell ref="II238:IJ238"/>
    <mergeCell ref="GS225:GT225"/>
    <mergeCell ref="DM238:DN238"/>
    <mergeCell ref="DS238:DT238"/>
    <mergeCell ref="DY238:DZ238"/>
    <mergeCell ref="EE238:EF238"/>
    <mergeCell ref="EK238:EL238"/>
    <mergeCell ref="FC225:FD225"/>
    <mergeCell ref="IU238:IV238"/>
    <mergeCell ref="HE238:HF238"/>
    <mergeCell ref="HK238:HL238"/>
    <mergeCell ref="HQ238:HR238"/>
    <mergeCell ref="HW238:HX238"/>
    <mergeCell ref="EK225:EL225"/>
    <mergeCell ref="EQ225:ER225"/>
    <mergeCell ref="EW225:EX225"/>
    <mergeCell ref="IO238:IP238"/>
    <mergeCell ref="GM238:GN238"/>
    <mergeCell ref="FI225:FJ225"/>
    <mergeCell ref="EW238:EX238"/>
    <mergeCell ref="FO225:FP225"/>
    <mergeCell ref="FU225:FV225"/>
    <mergeCell ref="HW225:HX225"/>
    <mergeCell ref="IC225:ID225"/>
    <mergeCell ref="FI238:FJ238"/>
    <mergeCell ref="GG225:GH225"/>
    <mergeCell ref="GM225:GN225"/>
    <mergeCell ref="II225:IJ225"/>
    <mergeCell ref="IO225:IP225"/>
    <mergeCell ref="GY225:GZ225"/>
    <mergeCell ref="HE225:HF225"/>
    <mergeCell ref="HK225:HL225"/>
    <mergeCell ref="HQ225:HR225"/>
    <mergeCell ref="GA225:GB225"/>
    <mergeCell ref="IC238:ID238"/>
    <mergeCell ref="GG238:GH238"/>
    <mergeCell ref="FU238:FV238"/>
    <mergeCell ref="GS238:GT238"/>
    <mergeCell ref="GY238:GZ238"/>
    <mergeCell ref="FO238:FP238"/>
    <mergeCell ref="GA238:GB238"/>
    <mergeCell ref="DG225:DH225"/>
    <mergeCell ref="CI225:CJ225"/>
    <mergeCell ref="DA238:DB238"/>
    <mergeCell ref="CO225:CP225"/>
    <mergeCell ref="CU225:CV225"/>
    <mergeCell ref="DA225:DB225"/>
    <mergeCell ref="DS225:DT225"/>
    <mergeCell ref="DY225:DZ225"/>
    <mergeCell ref="AS225:AT225"/>
    <mergeCell ref="DG238:DH238"/>
    <mergeCell ref="CU238:CV238"/>
    <mergeCell ref="CO238:CP238"/>
    <mergeCell ref="CC238:CD238"/>
    <mergeCell ref="BQ238:BR238"/>
    <mergeCell ref="BW238:BX238"/>
    <mergeCell ref="CC225:CD225"/>
    <mergeCell ref="AS238:AT238"/>
    <mergeCell ref="AY238:AZ238"/>
    <mergeCell ref="CI238:CJ238"/>
    <mergeCell ref="BK238:BL238"/>
    <mergeCell ref="BE238:BF238"/>
    <mergeCell ref="AM225:AN225"/>
    <mergeCell ref="C231:E231"/>
    <mergeCell ref="C213:E213"/>
    <mergeCell ref="AG225:AH225"/>
    <mergeCell ref="O225:P225"/>
    <mergeCell ref="I238:J238"/>
    <mergeCell ref="BK225:BL225"/>
    <mergeCell ref="AY225:AZ225"/>
    <mergeCell ref="U238:V238"/>
    <mergeCell ref="AA238:AB238"/>
    <mergeCell ref="AG238:AH238"/>
    <mergeCell ref="AM238:AN238"/>
    <mergeCell ref="C220:E220"/>
    <mergeCell ref="C221:E221"/>
    <mergeCell ref="C48:D48"/>
    <mergeCell ref="C49:E49"/>
    <mergeCell ref="C168:D168"/>
    <mergeCell ref="C141:D141"/>
    <mergeCell ref="C270:E270"/>
    <mergeCell ref="C243:E243"/>
    <mergeCell ref="C255:D255"/>
    <mergeCell ref="C262:E262"/>
    <mergeCell ref="C248:E248"/>
    <mergeCell ref="C227:E227"/>
    <mergeCell ref="C229:E229"/>
    <mergeCell ref="C258:E258"/>
    <mergeCell ref="C208:E208"/>
    <mergeCell ref="C209:E209"/>
    <mergeCell ref="C212:E212"/>
    <mergeCell ref="C57:E57"/>
    <mergeCell ref="C133:E133"/>
    <mergeCell ref="C134:E134"/>
    <mergeCell ref="C180:D180"/>
    <mergeCell ref="C216:E216"/>
    <mergeCell ref="C217:E217"/>
    <mergeCell ref="C190:D190"/>
    <mergeCell ref="C175:D175"/>
    <mergeCell ref="C154:D154"/>
  </mergeCells>
  <phoneticPr fontId="0" type="noConversion"/>
  <pageMargins left="0.98425196850393704" right="0.78740157480314965" top="1.3779527559055118" bottom="0.98425196850393704" header="0" footer="0"/>
  <pageSetup paperSize="9" orientation="portrait" r:id="rId1"/>
  <headerFooter alignWithMargins="0">
    <oddFooter>&amp;LPlaz Šušl &amp;CPredračun in rekapitulacija&amp;R&amp;P/&amp;N</oddFooter>
  </headerFooter>
  <rowBreaks count="7" manualBreakCount="7">
    <brk id="35" max="16383" man="1"/>
    <brk id="121" max="16383" man="1"/>
    <brk id="151" max="16383" man="1"/>
    <brk id="179" max="16383" man="1"/>
    <brk id="224" max="16383" man="1"/>
    <brk id="237" max="16383" man="1"/>
    <brk id="2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1"/>
  <sheetViews>
    <sheetView view="pageBreakPreview" zoomScale="66" zoomScaleNormal="100" zoomScaleSheetLayoutView="66" workbookViewId="0">
      <selection activeCell="C28" sqref="C28"/>
    </sheetView>
  </sheetViews>
  <sheetFormatPr defaultRowHeight="12.75" x14ac:dyDescent="0.2"/>
  <cols>
    <col min="1" max="1" width="40.140625" customWidth="1"/>
    <col min="2" max="2" width="13.42578125" customWidth="1"/>
    <col min="3" max="3" width="22.7109375" style="121" customWidth="1"/>
  </cols>
  <sheetData>
    <row r="2" spans="1:8" s="67" customFormat="1" ht="15.75" x14ac:dyDescent="0.25">
      <c r="A2" s="148" t="s">
        <v>39</v>
      </c>
      <c r="B2" s="148"/>
      <c r="C2" s="148"/>
      <c r="D2" s="60"/>
      <c r="E2" s="60"/>
      <c r="F2" s="60"/>
      <c r="G2" s="60"/>
      <c r="H2" s="60"/>
    </row>
    <row r="3" spans="1:8" ht="15.75" x14ac:dyDescent="0.25">
      <c r="A3" s="22"/>
      <c r="B3" s="22"/>
      <c r="C3" s="83"/>
      <c r="D3" s="22"/>
      <c r="E3" s="22"/>
      <c r="F3" s="22"/>
      <c r="G3" s="22"/>
      <c r="H3" s="22"/>
    </row>
    <row r="4" spans="1:8" ht="20.100000000000001" customHeight="1" x14ac:dyDescent="0.2"/>
    <row r="5" spans="1:8" ht="20.100000000000001" customHeight="1" x14ac:dyDescent="0.2"/>
    <row r="6" spans="1:8" s="9" customFormat="1" ht="20.100000000000001" customHeight="1" x14ac:dyDescent="0.25">
      <c r="A6" s="25" t="s">
        <v>9</v>
      </c>
      <c r="B6" s="23"/>
      <c r="C6" s="122">
        <f>SK_PRIPRAVA</f>
        <v>0</v>
      </c>
    </row>
    <row r="7" spans="1:8" s="9" customFormat="1" ht="20.100000000000001" customHeight="1" x14ac:dyDescent="0.2">
      <c r="A7" s="25" t="s">
        <v>10</v>
      </c>
      <c r="C7" s="122">
        <f>SK_ZEMELJSKA</f>
        <v>0</v>
      </c>
    </row>
    <row r="8" spans="1:8" s="9" customFormat="1" ht="20.100000000000001" customHeight="1" x14ac:dyDescent="0.2">
      <c r="A8" s="25" t="s">
        <v>21</v>
      </c>
      <c r="C8" s="122">
        <f>sk_TESARSKA</f>
        <v>0</v>
      </c>
    </row>
    <row r="9" spans="1:8" s="9" customFormat="1" ht="20.100000000000001" customHeight="1" x14ac:dyDescent="0.2">
      <c r="A9" s="25" t="s">
        <v>24</v>
      </c>
      <c r="C9" s="122">
        <f>SK_BETONSKA</f>
        <v>0</v>
      </c>
    </row>
    <row r="10" spans="1:8" s="9" customFormat="1" ht="20.100000000000001" customHeight="1" x14ac:dyDescent="0.2">
      <c r="A10" s="25" t="s">
        <v>28</v>
      </c>
      <c r="C10" s="122">
        <f>sk_sanacija</f>
        <v>0</v>
      </c>
    </row>
    <row r="11" spans="1:8" s="9" customFormat="1" ht="20.100000000000001" customHeight="1" x14ac:dyDescent="0.2">
      <c r="A11" s="25" t="s">
        <v>112</v>
      </c>
      <c r="C11" s="122">
        <f>sk_oprem</f>
        <v>0</v>
      </c>
    </row>
    <row r="12" spans="1:8" s="9" customFormat="1" ht="20.100000000000001" customHeight="1" x14ac:dyDescent="0.2">
      <c r="A12" s="25" t="s">
        <v>33</v>
      </c>
      <c r="C12" s="122">
        <f>sk_ZIDARSKA</f>
        <v>0</v>
      </c>
    </row>
    <row r="13" spans="1:8" s="69" customFormat="1" ht="20.100000000000001" customHeight="1" thickBot="1" x14ac:dyDescent="0.25">
      <c r="A13" s="70" t="s">
        <v>36</v>
      </c>
      <c r="B13" s="71"/>
      <c r="C13" s="123">
        <f>sk_IZOLACIJA</f>
        <v>0</v>
      </c>
    </row>
    <row r="14" spans="1:8" ht="20.100000000000001" customHeight="1" thickTop="1" x14ac:dyDescent="0.2">
      <c r="A14" s="26"/>
      <c r="B14" s="27"/>
      <c r="C14" s="124"/>
      <c r="D14" s="27"/>
    </row>
    <row r="15" spans="1:8" ht="20.100000000000001" customHeight="1" x14ac:dyDescent="0.2">
      <c r="A15" s="28" t="s">
        <v>11</v>
      </c>
      <c r="C15" s="125">
        <f>SUM(C6:C14)</f>
        <v>0</v>
      </c>
    </row>
    <row r="16" spans="1:8" ht="20.100000000000001" customHeight="1" x14ac:dyDescent="0.2">
      <c r="A16" s="31" t="s">
        <v>12</v>
      </c>
      <c r="B16" s="32"/>
      <c r="C16" s="126">
        <v>0</v>
      </c>
      <c r="D16" s="27"/>
    </row>
    <row r="17" spans="1:4" ht="20.100000000000001" customHeight="1" x14ac:dyDescent="0.2">
      <c r="A17" s="29" t="s">
        <v>13</v>
      </c>
      <c r="C17" s="125">
        <f>C15-C16</f>
        <v>0</v>
      </c>
    </row>
    <row r="18" spans="1:4" ht="20.100000000000001" customHeight="1" thickBot="1" x14ac:dyDescent="0.25">
      <c r="A18" s="33" t="s">
        <v>136</v>
      </c>
      <c r="B18" s="6"/>
      <c r="C18" s="127">
        <f>0.22*C17</f>
        <v>0</v>
      </c>
      <c r="D18" s="27"/>
    </row>
    <row r="19" spans="1:4" ht="20.100000000000001" customHeight="1" thickTop="1" x14ac:dyDescent="0.2">
      <c r="A19" s="34" t="s">
        <v>13</v>
      </c>
      <c r="B19" s="9"/>
      <c r="C19" s="128">
        <f>C17+C18</f>
        <v>0</v>
      </c>
    </row>
    <row r="20" spans="1:4" ht="20.100000000000001" customHeight="1" x14ac:dyDescent="0.2">
      <c r="A20" s="34"/>
      <c r="B20" s="9"/>
      <c r="C20" s="128"/>
    </row>
    <row r="21" spans="1:4" ht="20.100000000000001" customHeight="1" x14ac:dyDescent="0.2">
      <c r="A21" s="34"/>
      <c r="B21" s="9"/>
      <c r="C21" s="128"/>
    </row>
    <row r="22" spans="1:4" ht="20.100000000000001" customHeight="1" x14ac:dyDescent="0.2">
      <c r="A22" s="29"/>
      <c r="C22" s="122"/>
    </row>
    <row r="23" spans="1:4" ht="20.100000000000001" customHeight="1" x14ac:dyDescent="0.2">
      <c r="A23" s="13"/>
      <c r="B23" s="9"/>
      <c r="C23" s="105"/>
    </row>
    <row r="24" spans="1:4" ht="20.100000000000001" customHeight="1" x14ac:dyDescent="0.2">
      <c r="A24" s="35"/>
      <c r="B24" s="149"/>
      <c r="C24" s="149"/>
    </row>
    <row r="25" spans="1:4" ht="20.100000000000001" customHeight="1" x14ac:dyDescent="0.2">
      <c r="A25" s="28"/>
      <c r="C25" s="122"/>
    </row>
    <row r="26" spans="1:4" ht="20.100000000000001" customHeight="1" x14ac:dyDescent="0.2">
      <c r="A26" s="28"/>
      <c r="C26" s="122"/>
    </row>
    <row r="27" spans="1:4" ht="20.100000000000001" customHeight="1" x14ac:dyDescent="0.2">
      <c r="A27" s="28"/>
      <c r="C27" s="122"/>
    </row>
    <row r="28" spans="1:4" ht="20.100000000000001" customHeight="1" x14ac:dyDescent="0.2">
      <c r="A28" s="28"/>
      <c r="C28" s="122"/>
    </row>
    <row r="29" spans="1:4" ht="20.100000000000001" customHeight="1" x14ac:dyDescent="0.2">
      <c r="A29" s="28"/>
    </row>
    <row r="30" spans="1:4" ht="20.100000000000001" customHeight="1" x14ac:dyDescent="0.2">
      <c r="A30" s="28"/>
    </row>
    <row r="31" spans="1:4" ht="20.100000000000001" customHeight="1" x14ac:dyDescent="0.2">
      <c r="A31" s="30"/>
    </row>
    <row r="32" spans="1:4" ht="20.100000000000001" customHeight="1" x14ac:dyDescent="0.2">
      <c r="A32" s="30"/>
    </row>
    <row r="33" spans="1:1" ht="20.100000000000001" customHeight="1" x14ac:dyDescent="0.2">
      <c r="A33" s="30"/>
    </row>
    <row r="34" spans="1:1" ht="20.100000000000001" customHeight="1" x14ac:dyDescent="0.2">
      <c r="A34" s="30"/>
    </row>
    <row r="35" spans="1:1" ht="20.100000000000001" customHeight="1" x14ac:dyDescent="0.2">
      <c r="A35" s="30"/>
    </row>
    <row r="36" spans="1:1" ht="20.100000000000001" customHeight="1" x14ac:dyDescent="0.2">
      <c r="A36" s="30"/>
    </row>
    <row r="37" spans="1:1" ht="20.100000000000001" customHeight="1" x14ac:dyDescent="0.2">
      <c r="A37" s="30"/>
    </row>
    <row r="38" spans="1:1" ht="20.100000000000001" customHeight="1" x14ac:dyDescent="0.2">
      <c r="A38" s="30"/>
    </row>
    <row r="39" spans="1:1" ht="20.100000000000001" customHeight="1" x14ac:dyDescent="0.2">
      <c r="A39" s="30"/>
    </row>
    <row r="40" spans="1:1" ht="20.100000000000001" customHeight="1" x14ac:dyDescent="0.2">
      <c r="A40" s="30"/>
    </row>
    <row r="41" spans="1:1" ht="20.100000000000001" customHeight="1" x14ac:dyDescent="0.2">
      <c r="A41" s="30"/>
    </row>
    <row r="42" spans="1:1" ht="20.100000000000001" customHeight="1" x14ac:dyDescent="0.2">
      <c r="A42" s="30"/>
    </row>
    <row r="43" spans="1:1" ht="20.100000000000001" customHeight="1" x14ac:dyDescent="0.2">
      <c r="A43" s="30"/>
    </row>
    <row r="44" spans="1:1" ht="20.100000000000001" customHeight="1" x14ac:dyDescent="0.2">
      <c r="A44" s="30"/>
    </row>
    <row r="45" spans="1:1" ht="20.100000000000001" customHeight="1" x14ac:dyDescent="0.2">
      <c r="A45" s="30"/>
    </row>
    <row r="46" spans="1:1" ht="20.100000000000001" customHeight="1" x14ac:dyDescent="0.2">
      <c r="A46" s="30"/>
    </row>
    <row r="47" spans="1:1" ht="20.100000000000001" customHeight="1" x14ac:dyDescent="0.2">
      <c r="A47" s="30"/>
    </row>
    <row r="48" spans="1:1" ht="20.100000000000001" customHeight="1" x14ac:dyDescent="0.2">
      <c r="A48" s="30"/>
    </row>
    <row r="49" spans="1:1" ht="20.100000000000001" customHeight="1" x14ac:dyDescent="0.2">
      <c r="A49" s="30"/>
    </row>
    <row r="50" spans="1:1" ht="20.100000000000001" customHeight="1" x14ac:dyDescent="0.2">
      <c r="A50" s="30"/>
    </row>
    <row r="51" spans="1:1" ht="20.100000000000001" customHeight="1" x14ac:dyDescent="0.2">
      <c r="A51" s="30"/>
    </row>
    <row r="52" spans="1:1" ht="20.100000000000001" customHeight="1" x14ac:dyDescent="0.2">
      <c r="A52" s="30"/>
    </row>
    <row r="53" spans="1:1" ht="20.100000000000001" customHeight="1" x14ac:dyDescent="0.2">
      <c r="A53" s="30"/>
    </row>
    <row r="54" spans="1:1" ht="20.100000000000001" customHeight="1" x14ac:dyDescent="0.2">
      <c r="A54" s="30"/>
    </row>
    <row r="55" spans="1:1" ht="20.100000000000001" customHeight="1" x14ac:dyDescent="0.2">
      <c r="A55" s="30"/>
    </row>
    <row r="56" spans="1:1" ht="20.100000000000001" customHeight="1" x14ac:dyDescent="0.2">
      <c r="A56" s="30"/>
    </row>
    <row r="57" spans="1:1" ht="20.100000000000001" customHeight="1" x14ac:dyDescent="0.2">
      <c r="A57" s="30"/>
    </row>
    <row r="58" spans="1:1" ht="20.100000000000001" customHeight="1" x14ac:dyDescent="0.2">
      <c r="A58" s="30"/>
    </row>
    <row r="59" spans="1:1" ht="20.100000000000001" customHeight="1" x14ac:dyDescent="0.2">
      <c r="A59" s="30"/>
    </row>
    <row r="60" spans="1:1" ht="20.100000000000001" customHeight="1" x14ac:dyDescent="0.2">
      <c r="A60" s="30"/>
    </row>
    <row r="61" spans="1:1" ht="20.100000000000001" customHeight="1" x14ac:dyDescent="0.2">
      <c r="A61" s="30"/>
    </row>
    <row r="62" spans="1:1" ht="20.100000000000001" customHeight="1" x14ac:dyDescent="0.2">
      <c r="A62" s="30"/>
    </row>
    <row r="63" spans="1:1" ht="20.100000000000001" customHeight="1" x14ac:dyDescent="0.2">
      <c r="A63" s="30"/>
    </row>
    <row r="64" spans="1:1" ht="20.100000000000001" customHeight="1" x14ac:dyDescent="0.2">
      <c r="A64" s="30"/>
    </row>
    <row r="65" spans="1:1" ht="20.100000000000001" customHeight="1" x14ac:dyDescent="0.2">
      <c r="A65" s="30"/>
    </row>
    <row r="66" spans="1:1" ht="20.100000000000001" customHeight="1" x14ac:dyDescent="0.2">
      <c r="A66" s="30"/>
    </row>
    <row r="67" spans="1:1" ht="20.100000000000001" customHeight="1" x14ac:dyDescent="0.2">
      <c r="A67" s="30"/>
    </row>
    <row r="68" spans="1:1" ht="20.100000000000001" customHeight="1" x14ac:dyDescent="0.2">
      <c r="A68" s="30"/>
    </row>
    <row r="69" spans="1:1" ht="20.100000000000001" customHeight="1" x14ac:dyDescent="0.2">
      <c r="A69" s="30"/>
    </row>
    <row r="70" spans="1:1" ht="20.100000000000001" customHeight="1" x14ac:dyDescent="0.2">
      <c r="A70" s="30"/>
    </row>
    <row r="71" spans="1:1" ht="20.100000000000001" customHeight="1" x14ac:dyDescent="0.2">
      <c r="A71" s="30"/>
    </row>
    <row r="72" spans="1:1" ht="20.100000000000001" customHeight="1" x14ac:dyDescent="0.2">
      <c r="A72" s="30"/>
    </row>
    <row r="73" spans="1:1" ht="20.100000000000001" customHeight="1" x14ac:dyDescent="0.2">
      <c r="A73" s="30"/>
    </row>
    <row r="74" spans="1:1" ht="20.100000000000001" customHeight="1" x14ac:dyDescent="0.2">
      <c r="A74" s="30"/>
    </row>
    <row r="75" spans="1:1" ht="20.100000000000001" customHeight="1" x14ac:dyDescent="0.2">
      <c r="A75" s="30"/>
    </row>
    <row r="76" spans="1:1" ht="20.100000000000001" customHeight="1" x14ac:dyDescent="0.2">
      <c r="A76" s="30"/>
    </row>
    <row r="77" spans="1:1" ht="20.100000000000001" customHeight="1" x14ac:dyDescent="0.2">
      <c r="A77" s="30"/>
    </row>
    <row r="78" spans="1:1" ht="20.100000000000001" customHeight="1" x14ac:dyDescent="0.2">
      <c r="A78" s="30"/>
    </row>
    <row r="79" spans="1:1" ht="20.100000000000001" customHeight="1" x14ac:dyDescent="0.2">
      <c r="A79" s="30"/>
    </row>
    <row r="80" spans="1:1" ht="20.100000000000001" customHeight="1" x14ac:dyDescent="0.2">
      <c r="A80" s="30"/>
    </row>
    <row r="81" spans="1:1" ht="20.100000000000001" customHeight="1" x14ac:dyDescent="0.2">
      <c r="A81" s="30"/>
    </row>
    <row r="82" spans="1:1" ht="20.100000000000001" customHeight="1" x14ac:dyDescent="0.2">
      <c r="A82" s="30"/>
    </row>
    <row r="83" spans="1:1" ht="20.100000000000001" customHeight="1" x14ac:dyDescent="0.2">
      <c r="A83" s="30"/>
    </row>
    <row r="84" spans="1:1" ht="20.100000000000001" customHeight="1" x14ac:dyDescent="0.2">
      <c r="A84" s="30"/>
    </row>
    <row r="85" spans="1:1" ht="20.100000000000001" customHeight="1" x14ac:dyDescent="0.2"/>
    <row r="86" spans="1:1" ht="20.100000000000001" customHeight="1" x14ac:dyDescent="0.2"/>
    <row r="87" spans="1:1" ht="20.100000000000001" customHeight="1" x14ac:dyDescent="0.2"/>
    <row r="88" spans="1:1" ht="20.100000000000001" customHeight="1" x14ac:dyDescent="0.2"/>
    <row r="89" spans="1:1" ht="20.100000000000001" customHeight="1" x14ac:dyDescent="0.2"/>
    <row r="90" spans="1:1" ht="20.100000000000001" customHeight="1" x14ac:dyDescent="0.2"/>
    <row r="91" spans="1:1" ht="20.100000000000001" customHeight="1" x14ac:dyDescent="0.2"/>
    <row r="92" spans="1:1" ht="20.100000000000001" customHeight="1" x14ac:dyDescent="0.2"/>
    <row r="93" spans="1:1" ht="20.100000000000001" customHeight="1" x14ac:dyDescent="0.2"/>
    <row r="94" spans="1:1" ht="20.100000000000001" customHeight="1" x14ac:dyDescent="0.2"/>
    <row r="95" spans="1:1" ht="20.100000000000001" customHeight="1" x14ac:dyDescent="0.2"/>
    <row r="96" spans="1:1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</sheetData>
  <mergeCells count="2">
    <mergeCell ref="A2:C2"/>
    <mergeCell ref="B24:C24"/>
  </mergeCells>
  <phoneticPr fontId="0" type="noConversion"/>
  <pageMargins left="0.98425196850393704" right="0.78740157480314965" top="1.3779527559055118" bottom="0.98425196850393704" header="0" footer="0"/>
  <pageSetup paperSize="9" scale="60" firstPageNumber="0" orientation="portrait" horizontalDpi="4294967293" verticalDpi="300" r:id="rId1"/>
  <headerFooter alignWithMargins="0">
    <oddHeader xml:space="preserve">&amp;R
</oddHeader>
    <oddFooter>&amp;LPlaz v Bistri&amp;CPredračun in rekapitulacija&amp;R&amp;P/&amp;N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19</vt:i4>
      </vt:variant>
    </vt:vector>
  </HeadingPairs>
  <TitlesOfParts>
    <vt:vector size="21" baseType="lpstr">
      <vt:lpstr>Popisi</vt:lpstr>
      <vt:lpstr>Rekapitulacija</vt:lpstr>
      <vt:lpstr>_pr01</vt:lpstr>
      <vt:lpstr>_pr02</vt:lpstr>
      <vt:lpstr>_pr03</vt:lpstr>
      <vt:lpstr>_pr04</vt:lpstr>
      <vt:lpstr>_pr05</vt:lpstr>
      <vt:lpstr>_pr06</vt:lpstr>
      <vt:lpstr>_pr08</vt:lpstr>
      <vt:lpstr>_pr09</vt:lpstr>
      <vt:lpstr>Popisi!Področje_tiskanja</vt:lpstr>
      <vt:lpstr>Rekapitulacija!Področje_tiskanja</vt:lpstr>
      <vt:lpstr>SK_BETONSKA</vt:lpstr>
      <vt:lpstr>sk_IZOLACIJA</vt:lpstr>
      <vt:lpstr>sk_oprem</vt:lpstr>
      <vt:lpstr>SK_PRIPRAVA</vt:lpstr>
      <vt:lpstr>sk_sanacija</vt:lpstr>
      <vt:lpstr>sk_TESARSKA</vt:lpstr>
      <vt:lpstr>sk_VOZIŠČNE</vt:lpstr>
      <vt:lpstr>SK_ZEMELJSKA</vt:lpstr>
      <vt:lpstr>sk_ZIDARSKA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Lesnik</dc:creator>
  <cp:lastModifiedBy>TIC-CRNA</cp:lastModifiedBy>
  <cp:lastPrinted>2014-12-11T18:21:02Z</cp:lastPrinted>
  <dcterms:created xsi:type="dcterms:W3CDTF">1999-04-03T08:16:43Z</dcterms:created>
  <dcterms:modified xsi:type="dcterms:W3CDTF">2020-07-21T08:56:50Z</dcterms:modified>
</cp:coreProperties>
</file>