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bcina Crna\Desktop\Moji dokumenti\UBRANI PARK\Načrt popis (dopolnjen) PZI\"/>
    </mc:Choice>
  </mc:AlternateContent>
  <xr:revisionPtr revIDLastSave="0" documentId="13_ncr:1_{D4C069A8-5764-47CF-8F77-577DEBC30A40}" xr6:coauthVersionLast="47" xr6:coauthVersionMax="47" xr10:uidLastSave="{00000000-0000-0000-0000-000000000000}"/>
  <bookViews>
    <workbookView xWindow="-23148" yWindow="576" windowWidth="23256" windowHeight="13896" tabRatio="500" activeTab="1" xr2:uid="{00000000-000D-0000-FFFF-FFFF00000000}"/>
  </bookViews>
  <sheets>
    <sheet name="Rekapitulacija" sheetId="1" r:id="rId1"/>
    <sheet name="Popis del" sheetId="2" r:id="rId2"/>
  </sheets>
  <definedNames>
    <definedName name="agregat">#REF!</definedName>
    <definedName name="EKK">#REF!</definedName>
    <definedName name="izvesek">#REF!</definedName>
    <definedName name="l">#REF!</definedName>
    <definedName name="oddusek">#REF!</definedName>
    <definedName name="oprema">#REF!</definedName>
    <definedName name="_xlnm.Print_Area" localSheetId="0">Rekapitulacija!$G$1:$O$32</definedName>
    <definedName name="Print_Area_MI">#REF!</definedName>
    <definedName name="Print_Titles_MI">#REF!</definedName>
    <definedName name="svetilka">#REF!</definedName>
    <definedName name="totem">#REF!</definedName>
    <definedName name="totm">#REF!</definedName>
    <definedName name="zastavka">#REF!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97" i="2" l="1"/>
  <c r="N97" i="2" s="1"/>
  <c r="E97" i="2"/>
  <c r="F96" i="2"/>
  <c r="N96" i="2" s="1"/>
  <c r="E96" i="2"/>
  <c r="F95" i="2"/>
  <c r="N95" i="2" s="1"/>
  <c r="E95" i="2"/>
  <c r="F94" i="2"/>
  <c r="E94" i="2"/>
  <c r="F93" i="2"/>
  <c r="N93" i="2" s="1"/>
  <c r="E93" i="2"/>
  <c r="F92" i="2"/>
  <c r="E92" i="2"/>
  <c r="F91" i="2"/>
  <c r="N91" i="2" s="1"/>
  <c r="E91" i="2"/>
  <c r="F90" i="2"/>
  <c r="N90" i="2" s="1"/>
  <c r="E90" i="2"/>
  <c r="F89" i="2"/>
  <c r="N89" i="2" s="1"/>
  <c r="E89" i="2"/>
  <c r="F88" i="2"/>
  <c r="G88" i="2" s="1"/>
  <c r="E88" i="2"/>
  <c r="F87" i="2"/>
  <c r="E87" i="2"/>
  <c r="F86" i="2"/>
  <c r="N86" i="2" s="1"/>
  <c r="E86" i="2"/>
  <c r="F85" i="2"/>
  <c r="E85" i="2"/>
  <c r="F84" i="2"/>
  <c r="E84" i="2"/>
  <c r="F83" i="2"/>
  <c r="N83" i="2" s="1"/>
  <c r="E83" i="2"/>
  <c r="F82" i="2"/>
  <c r="E82" i="2"/>
  <c r="F81" i="2"/>
  <c r="M81" i="2" s="1"/>
  <c r="E81" i="2"/>
  <c r="F80" i="2"/>
  <c r="E80" i="2"/>
  <c r="F79" i="2"/>
  <c r="G79" i="2" s="1"/>
  <c r="E79" i="2"/>
  <c r="F78" i="2"/>
  <c r="M78" i="2" s="1"/>
  <c r="E78" i="2"/>
  <c r="F77" i="2"/>
  <c r="E77" i="2"/>
  <c r="F76" i="2"/>
  <c r="G76" i="2" s="1"/>
  <c r="E76" i="2"/>
  <c r="F75" i="2"/>
  <c r="N75" i="2" s="1"/>
  <c r="E75" i="2"/>
  <c r="F74" i="2"/>
  <c r="E74" i="2"/>
  <c r="F73" i="2"/>
  <c r="M73" i="2" s="1"/>
  <c r="E73" i="2"/>
  <c r="F72" i="2"/>
  <c r="E72" i="2"/>
  <c r="F71" i="2"/>
  <c r="E71" i="2"/>
  <c r="F70" i="2"/>
  <c r="M70" i="2" s="1"/>
  <c r="E70" i="2"/>
  <c r="F69" i="2"/>
  <c r="N69" i="2" s="1"/>
  <c r="E69" i="2"/>
  <c r="F68" i="2"/>
  <c r="E68" i="2"/>
  <c r="F67" i="2"/>
  <c r="E67" i="2"/>
  <c r="F66" i="2"/>
  <c r="E66" i="2"/>
  <c r="F65" i="2"/>
  <c r="G65" i="2" s="1"/>
  <c r="E65" i="2"/>
  <c r="F64" i="2"/>
  <c r="E64" i="2"/>
  <c r="F63" i="2"/>
  <c r="N63" i="2" s="1"/>
  <c r="E63" i="2"/>
  <c r="F62" i="2"/>
  <c r="E62" i="2"/>
  <c r="F61" i="2"/>
  <c r="M61" i="2" s="1"/>
  <c r="E61" i="2"/>
  <c r="F60" i="2"/>
  <c r="E60" i="2"/>
  <c r="F59" i="2"/>
  <c r="G59" i="2" s="1"/>
  <c r="E59" i="2"/>
  <c r="F58" i="2"/>
  <c r="E58" i="2"/>
  <c r="F57" i="2"/>
  <c r="E57" i="2"/>
  <c r="F56" i="2"/>
  <c r="E56" i="2"/>
  <c r="F55" i="2"/>
  <c r="N55" i="2" s="1"/>
  <c r="E55" i="2"/>
  <c r="F54" i="2"/>
  <c r="G54" i="2" s="1"/>
  <c r="E54" i="2"/>
  <c r="F53" i="2"/>
  <c r="M53" i="2" s="1"/>
  <c r="E53" i="2"/>
  <c r="F52" i="2"/>
  <c r="E52" i="2"/>
  <c r="F51" i="2"/>
  <c r="N51" i="2" s="1"/>
  <c r="E51" i="2"/>
  <c r="F50" i="2"/>
  <c r="M50" i="2" s="1"/>
  <c r="E50" i="2"/>
  <c r="F49" i="2"/>
  <c r="E49" i="2"/>
  <c r="F48" i="2"/>
  <c r="E48" i="2"/>
  <c r="F47" i="2"/>
  <c r="E47" i="2"/>
  <c r="F46" i="2"/>
  <c r="M46" i="2" s="1"/>
  <c r="E46" i="2"/>
  <c r="F45" i="2"/>
  <c r="E45" i="2"/>
  <c r="F44" i="2"/>
  <c r="E44" i="2"/>
  <c r="F43" i="2"/>
  <c r="G43" i="2" s="1"/>
  <c r="E43" i="2"/>
  <c r="F42" i="2"/>
  <c r="E42" i="2"/>
  <c r="F41" i="2"/>
  <c r="M41" i="2" s="1"/>
  <c r="E41" i="2"/>
  <c r="F40" i="2"/>
  <c r="E40" i="2"/>
  <c r="F39" i="2"/>
  <c r="E39" i="2"/>
  <c r="F38" i="2"/>
  <c r="E38" i="2"/>
  <c r="F37" i="2"/>
  <c r="E37" i="2"/>
  <c r="F36" i="2"/>
  <c r="E36" i="2"/>
  <c r="F35" i="2"/>
  <c r="N35" i="2" s="1"/>
  <c r="E35" i="2"/>
  <c r="F34" i="2"/>
  <c r="E34" i="2"/>
  <c r="F33" i="2"/>
  <c r="M33" i="2" s="1"/>
  <c r="E33" i="2"/>
  <c r="F32" i="2"/>
  <c r="E32" i="2"/>
  <c r="F31" i="2"/>
  <c r="E31" i="2"/>
  <c r="F30" i="2"/>
  <c r="M30" i="2" s="1"/>
  <c r="E30" i="2"/>
  <c r="F29" i="2"/>
  <c r="E29" i="2"/>
  <c r="F28" i="2"/>
  <c r="E28" i="2"/>
  <c r="F27" i="2"/>
  <c r="E27" i="2"/>
  <c r="F26" i="2"/>
  <c r="E26" i="2"/>
  <c r="F25" i="2"/>
  <c r="E25" i="2"/>
  <c r="F24" i="2"/>
  <c r="E24" i="2"/>
  <c r="F23" i="2"/>
  <c r="G23" i="2" s="1"/>
  <c r="E23" i="2"/>
  <c r="F22" i="2"/>
  <c r="E22" i="2"/>
  <c r="F21" i="2"/>
  <c r="E21" i="2"/>
  <c r="F20" i="2"/>
  <c r="E20" i="2"/>
  <c r="F19" i="2"/>
  <c r="M19" i="2" s="1"/>
  <c r="E19" i="2"/>
  <c r="F18" i="2"/>
  <c r="E18" i="2"/>
  <c r="F17" i="2"/>
  <c r="E17" i="2"/>
  <c r="F16" i="2"/>
  <c r="E16" i="2"/>
  <c r="F15" i="2"/>
  <c r="N15" i="2" s="1"/>
  <c r="E15" i="2"/>
  <c r="F14" i="2"/>
  <c r="E14" i="2"/>
  <c r="F13" i="2"/>
  <c r="M13" i="2" s="1"/>
  <c r="E13" i="2"/>
  <c r="F12" i="2"/>
  <c r="E12" i="2"/>
  <c r="F11" i="2"/>
  <c r="E11" i="2"/>
  <c r="F10" i="2"/>
  <c r="M10" i="2" s="1"/>
  <c r="E10" i="2"/>
  <c r="F9" i="2"/>
  <c r="N9" i="2" s="1"/>
  <c r="E9" i="2"/>
  <c r="F8" i="2"/>
  <c r="E8" i="2"/>
  <c r="F7" i="2"/>
  <c r="G7" i="2" s="1"/>
  <c r="E7" i="2"/>
  <c r="F6" i="2"/>
  <c r="N6" i="2" s="1"/>
  <c r="E6" i="2"/>
  <c r="F5" i="2"/>
  <c r="G5" i="2" s="1"/>
  <c r="E5" i="2"/>
  <c r="F4" i="2"/>
  <c r="E4" i="2"/>
  <c r="F3" i="2"/>
  <c r="G3" i="2" s="1"/>
  <c r="E3" i="2"/>
  <c r="F2" i="2"/>
  <c r="E2" i="2"/>
  <c r="N41" i="2" l="1"/>
  <c r="N30" i="2"/>
  <c r="G66" i="2"/>
  <c r="G67" i="2" s="1"/>
  <c r="N70" i="2"/>
  <c r="M86" i="2"/>
  <c r="M91" i="2"/>
  <c r="N81" i="2"/>
  <c r="N61" i="2"/>
  <c r="M66" i="2"/>
  <c r="G24" i="2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N66" i="2"/>
  <c r="G11" i="2"/>
  <c r="G44" i="2"/>
  <c r="G45" i="2" s="1"/>
  <c r="N50" i="2"/>
  <c r="M93" i="2"/>
  <c r="N11" i="2"/>
  <c r="N42" i="2"/>
  <c r="M42" i="2"/>
  <c r="N82" i="2"/>
  <c r="M82" i="2"/>
  <c r="M2" i="2"/>
  <c r="G2" i="2"/>
  <c r="N26" i="2"/>
  <c r="M11" i="2"/>
  <c r="N10" i="2" s="1"/>
  <c r="M51" i="2"/>
  <c r="M57" i="2"/>
  <c r="N57" i="2"/>
  <c r="M26" i="2"/>
  <c r="N36" i="2"/>
  <c r="M36" i="2"/>
  <c r="N37" i="2"/>
  <c r="M37" i="2"/>
  <c r="M6" i="2"/>
  <c r="N92" i="2"/>
  <c r="M92" i="2"/>
  <c r="G6" i="2"/>
  <c r="N62" i="2"/>
  <c r="M62" i="2"/>
  <c r="N21" i="2"/>
  <c r="M31" i="2"/>
  <c r="M71" i="2"/>
  <c r="G17" i="2"/>
  <c r="N17" i="2"/>
  <c r="M17" i="2"/>
  <c r="N16" i="2" s="1"/>
  <c r="M21" i="2"/>
  <c r="N31" i="2"/>
  <c r="N71" i="2"/>
  <c r="N56" i="2"/>
  <c r="M56" i="2"/>
  <c r="M76" i="2"/>
  <c r="G77" i="2"/>
  <c r="N77" i="2"/>
  <c r="M77" i="2"/>
  <c r="N76" i="2" s="1"/>
  <c r="G46" i="2"/>
  <c r="M22" i="2"/>
  <c r="G22" i="2"/>
  <c r="M16" i="2"/>
  <c r="G16" i="2"/>
  <c r="N72" i="2"/>
  <c r="M72" i="2"/>
  <c r="M3" i="2"/>
  <c r="N13" i="2"/>
  <c r="N33" i="2"/>
  <c r="M43" i="2"/>
  <c r="N53" i="2"/>
  <c r="M63" i="2"/>
  <c r="N73" i="2"/>
  <c r="N58" i="2"/>
  <c r="G49" i="2"/>
  <c r="G50" i="2" s="1"/>
  <c r="G51" i="2" s="1"/>
  <c r="G52" i="2" s="1"/>
  <c r="G53" i="2" s="1"/>
  <c r="N4" i="2"/>
  <c r="M4" i="2"/>
  <c r="N3" i="2" s="1"/>
  <c r="M9" i="2"/>
  <c r="G14" i="2"/>
  <c r="G39" i="2"/>
  <c r="G40" i="2" s="1"/>
  <c r="G41" i="2" s="1"/>
  <c r="G42" i="2" s="1"/>
  <c r="M49" i="2"/>
  <c r="N64" i="2"/>
  <c r="M64" i="2"/>
  <c r="M69" i="2"/>
  <c r="N84" i="2"/>
  <c r="M84" i="2"/>
  <c r="M89" i="2"/>
  <c r="M94" i="2"/>
  <c r="G4" i="2"/>
  <c r="M14" i="2"/>
  <c r="N29" i="2"/>
  <c r="M34" i="2"/>
  <c r="M39" i="2"/>
  <c r="N49" i="2"/>
  <c r="M54" i="2"/>
  <c r="M59" i="2"/>
  <c r="M74" i="2"/>
  <c r="M79" i="2"/>
  <c r="N94" i="2"/>
  <c r="N12" i="2"/>
  <c r="M12" i="2"/>
  <c r="N32" i="2"/>
  <c r="M32" i="2"/>
  <c r="G47" i="2"/>
  <c r="G12" i="2"/>
  <c r="M27" i="2"/>
  <c r="M47" i="2"/>
  <c r="M67" i="2"/>
  <c r="N67" i="2"/>
  <c r="N8" i="2"/>
  <c r="M8" i="2"/>
  <c r="G18" i="2"/>
  <c r="N28" i="2"/>
  <c r="M28" i="2"/>
  <c r="G38" i="2"/>
  <c r="M48" i="2"/>
  <c r="M68" i="2"/>
  <c r="G78" i="2"/>
  <c r="G8" i="2"/>
  <c r="G9" i="2" s="1"/>
  <c r="M23" i="2"/>
  <c r="M38" i="2"/>
  <c r="G48" i="2"/>
  <c r="M58" i="2"/>
  <c r="G68" i="2"/>
  <c r="G69" i="2"/>
  <c r="G70" i="2" s="1"/>
  <c r="G71" i="2" s="1"/>
  <c r="G72" i="2" s="1"/>
  <c r="G73" i="2" s="1"/>
  <c r="G74" i="2" s="1"/>
  <c r="G75" i="2" s="1"/>
  <c r="G19" i="2"/>
  <c r="G20" i="2" s="1"/>
  <c r="G21" i="2" s="1"/>
  <c r="N44" i="2"/>
  <c r="M44" i="2"/>
  <c r="N19" i="2"/>
  <c r="N34" i="2"/>
  <c r="N39" i="2"/>
  <c r="N74" i="2"/>
  <c r="M7" i="2"/>
  <c r="N27" i="2"/>
  <c r="N47" i="2"/>
  <c r="N87" i="2"/>
  <c r="G13" i="2"/>
  <c r="M18" i="2"/>
  <c r="G89" i="2"/>
  <c r="G90" i="2" s="1"/>
  <c r="G91" i="2" s="1"/>
  <c r="G92" i="2" s="1"/>
  <c r="G93" i="2" s="1"/>
  <c r="G94" i="2" s="1"/>
  <c r="G95" i="2" s="1"/>
  <c r="G96" i="2" s="1"/>
  <c r="G97" i="2" s="1"/>
  <c r="N24" i="2"/>
  <c r="M24" i="2"/>
  <c r="M29" i="2"/>
  <c r="M5" i="2"/>
  <c r="G10" i="2"/>
  <c r="N20" i="2"/>
  <c r="M20" i="2"/>
  <c r="M25" i="2"/>
  <c r="N40" i="2"/>
  <c r="M40" i="2"/>
  <c r="M45" i="2"/>
  <c r="N80" i="2"/>
  <c r="M80" i="2"/>
  <c r="M85" i="2"/>
  <c r="N52" i="2"/>
  <c r="M52" i="2"/>
  <c r="M87" i="2"/>
  <c r="M88" i="2"/>
  <c r="M83" i="2"/>
  <c r="G15" i="2"/>
  <c r="G55" i="2"/>
  <c r="G56" i="2" s="1"/>
  <c r="G57" i="2" s="1"/>
  <c r="G58" i="2" s="1"/>
  <c r="N60" i="2"/>
  <c r="M60" i="2"/>
  <c r="M65" i="2"/>
  <c r="M15" i="2"/>
  <c r="N14" i="2" s="1"/>
  <c r="N25" i="2"/>
  <c r="M35" i="2"/>
  <c r="N45" i="2"/>
  <c r="M55" i="2"/>
  <c r="G60" i="2"/>
  <c r="G61" i="2" s="1"/>
  <c r="G62" i="2" s="1"/>
  <c r="G63" i="2" s="1"/>
  <c r="G64" i="2" s="1"/>
  <c r="M75" i="2"/>
  <c r="G80" i="2"/>
  <c r="G81" i="2" s="1"/>
  <c r="G82" i="2" s="1"/>
  <c r="G83" i="2" s="1"/>
  <c r="G84" i="2" s="1"/>
  <c r="G85" i="2" s="1"/>
  <c r="G86" i="2" s="1"/>
  <c r="G87" i="2" s="1"/>
  <c r="N85" i="2"/>
  <c r="M90" i="2"/>
  <c r="M95" i="2"/>
  <c r="M96" i="2"/>
  <c r="M97" i="2"/>
  <c r="N38" i="2" l="1"/>
  <c r="N65" i="2"/>
  <c r="N7" i="2"/>
  <c r="N5" i="2"/>
  <c r="N23" i="2"/>
  <c r="N43" i="2"/>
  <c r="N79" i="2"/>
  <c r="N46" i="2"/>
  <c r="N68" i="2"/>
  <c r="N2" i="2"/>
  <c r="N54" i="2"/>
  <c r="N59" i="2"/>
  <c r="N18" i="2"/>
  <c r="N88" i="2"/>
  <c r="N48" i="2"/>
  <c r="N22" i="2"/>
  <c r="N78" i="2"/>
  <c r="A10" i="1" l="1" a="1"/>
  <c r="G21" i="1" s="1"/>
  <c r="F21" i="1" l="1"/>
  <c r="C20" i="1"/>
  <c r="I12" i="1"/>
  <c r="B18" i="1"/>
  <c r="B29" i="1"/>
  <c r="C17" i="1"/>
  <c r="P14" i="1"/>
  <c r="M28" i="1"/>
  <c r="F29" i="1"/>
  <c r="A18" i="1"/>
  <c r="N30" i="1"/>
  <c r="N10" i="1"/>
  <c r="A15" i="1"/>
  <c r="B27" i="1"/>
  <c r="I15" i="1"/>
  <c r="L16" i="1"/>
  <c r="H30" i="1"/>
  <c r="P24" i="1"/>
  <c r="L20" i="1"/>
  <c r="H29" i="1"/>
  <c r="D11" i="1"/>
  <c r="E22" i="1"/>
  <c r="A31" i="1"/>
  <c r="D31" i="1"/>
  <c r="O17" i="1"/>
  <c r="F16" i="1"/>
  <c r="O15" i="1"/>
  <c r="C24" i="1"/>
  <c r="I29" i="1"/>
  <c r="C21" i="1"/>
  <c r="L15" i="1"/>
  <c r="G13" i="1"/>
  <c r="N32" i="1"/>
  <c r="N27" i="1"/>
  <c r="K32" i="1"/>
  <c r="O13" i="1"/>
  <c r="B15" i="1"/>
  <c r="L19" i="1"/>
  <c r="L21" i="1"/>
  <c r="A24" i="1"/>
  <c r="C23" i="1"/>
  <c r="I21" i="1"/>
  <c r="E10" i="1"/>
  <c r="N19" i="1"/>
  <c r="H16" i="1"/>
  <c r="D16" i="1"/>
  <c r="L17" i="1"/>
  <c r="E11" i="1"/>
  <c r="G10" i="1"/>
  <c r="N14" i="1"/>
  <c r="P13" i="1"/>
  <c r="B28" i="1"/>
  <c r="F17" i="1"/>
  <c r="M15" i="1"/>
  <c r="G25" i="1"/>
  <c r="E14" i="1"/>
  <c r="M10" i="1"/>
  <c r="J26" i="1"/>
  <c r="G31" i="1"/>
  <c r="K12" i="1"/>
  <c r="N13" i="1"/>
  <c r="H18" i="1"/>
  <c r="A20" i="1"/>
  <c r="G22" i="1"/>
  <c r="K21" i="1"/>
  <c r="O19" i="1"/>
  <c r="F27" i="1"/>
  <c r="E18" i="1"/>
  <c r="M11" i="1"/>
  <c r="K14" i="1"/>
  <c r="I14" i="1"/>
  <c r="E32" i="1"/>
  <c r="J30" i="1"/>
  <c r="E13" i="1"/>
  <c r="L26" i="1"/>
  <c r="D14" i="1"/>
  <c r="M12" i="1"/>
  <c r="D20" i="1"/>
  <c r="M21" i="1"/>
  <c r="L18" i="1"/>
  <c r="D28" i="1"/>
  <c r="F25" i="1"/>
  <c r="C30" i="1"/>
  <c r="F31" i="1"/>
  <c r="J12" i="1"/>
  <c r="D17" i="1"/>
  <c r="M13" i="1"/>
  <c r="N20" i="1"/>
  <c r="P19" i="1"/>
  <c r="B12" i="1"/>
  <c r="E27" i="1"/>
  <c r="M16" i="1"/>
  <c r="H19" i="1"/>
  <c r="C13" i="1"/>
  <c r="A13" i="1"/>
  <c r="A26" i="1"/>
  <c r="A29" i="1"/>
  <c r="D10" i="1"/>
  <c r="O12" i="1"/>
  <c r="K18" i="1"/>
  <c r="E25" i="1"/>
  <c r="J18" i="1"/>
  <c r="B17" i="1"/>
  <c r="E23" i="1"/>
  <c r="I23" i="1"/>
  <c r="B24" i="1"/>
  <c r="O28" i="1"/>
  <c r="B30" i="1"/>
  <c r="F11" i="1"/>
  <c r="P15" i="1"/>
  <c r="E12" i="1"/>
  <c r="F19" i="1"/>
  <c r="G18" i="1"/>
  <c r="J10" i="1"/>
  <c r="D13" i="1"/>
  <c r="D15" i="1"/>
  <c r="M14" i="1"/>
  <c r="K11" i="1"/>
  <c r="C19" i="1"/>
  <c r="N15" i="1"/>
  <c r="G12" i="1"/>
  <c r="G20" i="1"/>
  <c r="N21" i="1"/>
  <c r="B21" i="1"/>
  <c r="D18" i="1"/>
  <c r="L31" i="1"/>
  <c r="K25" i="1"/>
  <c r="K19" i="1"/>
  <c r="C18" i="1"/>
  <c r="G32" i="1"/>
  <c r="P28" i="1"/>
  <c r="I32" i="1"/>
  <c r="J22" i="1"/>
  <c r="K22" i="1"/>
  <c r="K23" i="1"/>
  <c r="H12" i="1"/>
  <c r="L12" i="1"/>
  <c r="M29" i="1"/>
  <c r="H26" i="1"/>
  <c r="E24" i="1"/>
  <c r="M19" i="1"/>
  <c r="H11" i="1"/>
  <c r="C27" i="1"/>
  <c r="J13" i="1"/>
  <c r="D21" i="1"/>
  <c r="O16" i="1"/>
  <c r="K30" i="1"/>
  <c r="L14" i="1"/>
  <c r="N23" i="1"/>
  <c r="K27" i="1"/>
  <c r="F28" i="1"/>
  <c r="C31" i="1"/>
  <c r="E17" i="1"/>
  <c r="J20" i="1"/>
  <c r="H17" i="1"/>
  <c r="I30" i="1"/>
  <c r="E21" i="1"/>
  <c r="E19" i="1"/>
  <c r="L28" i="1"/>
  <c r="H21" i="1"/>
  <c r="O22" i="1"/>
  <c r="K24" i="1"/>
  <c r="E15" i="1"/>
  <c r="P20" i="1"/>
  <c r="B25" i="1"/>
  <c r="F10" i="1"/>
  <c r="M32" i="1"/>
  <c r="A11" i="1"/>
  <c r="E31" i="1"/>
  <c r="I31" i="1"/>
  <c r="B22" i="1"/>
  <c r="I16" i="1"/>
  <c r="P22" i="1"/>
  <c r="F22" i="1"/>
  <c r="G30" i="1"/>
  <c r="A23" i="1"/>
  <c r="G24" i="1"/>
  <c r="D26" i="1"/>
  <c r="K10" i="1"/>
  <c r="D22" i="1"/>
  <c r="F26" i="1"/>
  <c r="J11" i="1"/>
  <c r="C14" i="1"/>
  <c r="K15" i="1"/>
  <c r="N26" i="1"/>
  <c r="C22" i="1"/>
  <c r="M26" i="1"/>
  <c r="J19" i="1"/>
  <c r="H24" i="1"/>
  <c r="P23" i="1"/>
  <c r="O31" i="1"/>
  <c r="I24" i="1"/>
  <c r="H27" i="1"/>
  <c r="G29" i="1"/>
  <c r="O27" i="1"/>
  <c r="H23" i="1"/>
  <c r="J27" i="1"/>
  <c r="N12" i="1"/>
  <c r="A14" i="1"/>
  <c r="M18" i="1"/>
  <c r="E20" i="1"/>
  <c r="L23" i="1"/>
  <c r="B11" i="1"/>
  <c r="L32" i="1"/>
  <c r="M22" i="1"/>
  <c r="P12" i="1"/>
  <c r="I25" i="1"/>
  <c r="L11" i="1"/>
  <c r="B26" i="1"/>
  <c r="C32" i="1"/>
  <c r="O30" i="1"/>
  <c r="L10" i="1"/>
  <c r="L24" i="1"/>
  <c r="N28" i="1"/>
  <c r="B14" i="1"/>
  <c r="F14" i="1"/>
  <c r="G23" i="1"/>
  <c r="N24" i="1"/>
  <c r="H20" i="1"/>
  <c r="C11" i="1"/>
  <c r="O26" i="1"/>
  <c r="F24" i="1"/>
  <c r="H14" i="1"/>
  <c r="M31" i="1"/>
  <c r="I19" i="1"/>
  <c r="F32" i="1"/>
  <c r="B23" i="1"/>
  <c r="I11" i="1"/>
  <c r="D23" i="1"/>
  <c r="L29" i="1"/>
  <c r="C15" i="1"/>
  <c r="B19" i="1"/>
  <c r="P18" i="1"/>
  <c r="C28" i="1"/>
  <c r="J29" i="1"/>
  <c r="O29" i="1"/>
  <c r="F12" i="1"/>
  <c r="G28" i="1"/>
  <c r="G27" i="1"/>
  <c r="A16" i="1"/>
  <c r="J14" i="1"/>
  <c r="L22" i="1"/>
  <c r="M23" i="1"/>
  <c r="J24" i="1"/>
  <c r="B13" i="1"/>
  <c r="M24" i="1"/>
  <c r="P30" i="1"/>
  <c r="G16" i="1"/>
  <c r="F20" i="1"/>
  <c r="J23" i="1"/>
  <c r="J15" i="1"/>
  <c r="D25" i="1"/>
  <c r="P21" i="1"/>
  <c r="A17" i="1"/>
  <c r="P29" i="1"/>
  <c r="K16" i="1"/>
  <c r="I17" i="1"/>
  <c r="J25" i="1"/>
  <c r="M25" i="1"/>
  <c r="M20" i="1"/>
  <c r="C26" i="1"/>
  <c r="C16" i="1"/>
  <c r="E26" i="1"/>
  <c r="D32" i="1"/>
  <c r="K17" i="1"/>
  <c r="J21" i="1"/>
  <c r="E28" i="1"/>
  <c r="O24" i="1"/>
  <c r="K20" i="1"/>
  <c r="K26" i="1"/>
  <c r="B31" i="1"/>
  <c r="D24" i="1"/>
  <c r="I13" i="1"/>
  <c r="D19" i="1"/>
  <c r="A10" i="1"/>
  <c r="A32" i="1"/>
  <c r="E30" i="1"/>
  <c r="M27" i="1"/>
  <c r="M17" i="1"/>
  <c r="P27" i="1"/>
  <c r="B10" i="1"/>
  <c r="O18" i="1"/>
  <c r="N22" i="1"/>
  <c r="K31" i="1"/>
  <c r="N11" i="1"/>
  <c r="O25" i="1"/>
  <c r="I27" i="1"/>
  <c r="H25" i="1"/>
  <c r="A27" i="1"/>
  <c r="G19" i="1"/>
  <c r="I22" i="1"/>
  <c r="C29" i="1"/>
  <c r="L27" i="1"/>
  <c r="N25" i="1"/>
  <c r="K13" i="1"/>
  <c r="C12" i="1"/>
  <c r="H32" i="1"/>
  <c r="K28" i="1"/>
  <c r="H15" i="1"/>
  <c r="P10" i="1"/>
  <c r="P25" i="1"/>
  <c r="J17" i="1"/>
  <c r="J32" i="1"/>
  <c r="O23" i="1"/>
  <c r="F15" i="1"/>
  <c r="F30" i="1"/>
  <c r="G14" i="1"/>
  <c r="A28" i="1"/>
  <c r="I20" i="1"/>
  <c r="K29" i="1"/>
  <c r="O21" i="1"/>
  <c r="H31" i="1"/>
  <c r="P32" i="1"/>
  <c r="G17" i="1"/>
  <c r="E16" i="1"/>
  <c r="F13" i="1"/>
  <c r="H10" i="1"/>
  <c r="D29" i="1"/>
  <c r="I28" i="1"/>
  <c r="J28" i="1"/>
  <c r="O20" i="1"/>
  <c r="L25" i="1"/>
  <c r="I10" i="1"/>
  <c r="E29" i="1"/>
  <c r="B32" i="1"/>
  <c r="N16" i="1"/>
  <c r="L13" i="1"/>
  <c r="P26" i="1"/>
  <c r="N31" i="1"/>
  <c r="P16" i="1"/>
  <c r="D12" i="1"/>
  <c r="D27" i="1"/>
  <c r="N18" i="1"/>
  <c r="C10" i="1"/>
  <c r="C25" i="1"/>
  <c r="J16" i="1"/>
  <c r="J31" i="1"/>
  <c r="A19" i="1"/>
  <c r="O32" i="1"/>
  <c r="N29" i="1"/>
  <c r="A25" i="1"/>
  <c r="I26" i="1"/>
  <c r="F23" i="1"/>
  <c r="O10" i="1"/>
  <c r="A22" i="1"/>
  <c r="A21" i="1"/>
  <c r="O14" i="1"/>
  <c r="P11" i="1"/>
  <c r="L30" i="1"/>
  <c r="A30" i="1"/>
  <c r="D30" i="1"/>
  <c r="H22" i="1"/>
  <c r="P31" i="1"/>
  <c r="A12" i="1"/>
  <c r="M30" i="1"/>
  <c r="O11" i="1"/>
  <c r="F18" i="1"/>
  <c r="G15" i="1"/>
  <c r="B16" i="1"/>
  <c r="P17" i="1"/>
  <c r="I18" i="1"/>
  <c r="H13" i="1"/>
  <c r="H28" i="1"/>
  <c r="B20" i="1"/>
  <c r="G11" i="1"/>
  <c r="G26" i="1"/>
  <c r="N17" i="1"/>
  <c r="O4" i="1" l="1"/>
  <c r="O5" i="1" s="1"/>
  <c r="O6" i="1" s="1"/>
  <c r="O7" i="1" s="1"/>
  <c r="O8" i="1" s="1"/>
</calcChain>
</file>

<file path=xl/sharedStrings.xml><?xml version="1.0" encoding="utf-8"?>
<sst xmlns="http://schemas.openxmlformats.org/spreadsheetml/2006/main" count="257" uniqueCount="192">
  <si>
    <t>Park ''Ubrani park'' v Žerjavu</t>
  </si>
  <si>
    <t>Rekapitulacija</t>
  </si>
  <si>
    <t>Skupaj</t>
  </si>
  <si>
    <t>Nepredvidena dela (10 %)</t>
  </si>
  <si>
    <t>Skupaj z nepredvidenimi deli</t>
  </si>
  <si>
    <t>DDV (22 %)</t>
  </si>
  <si>
    <t>Skupaj z DDV</t>
  </si>
  <si>
    <t>Nivo 1</t>
  </si>
  <si>
    <t>Nivo 2</t>
  </si>
  <si>
    <t>Nivo 3</t>
  </si>
  <si>
    <t>Nivo 4</t>
  </si>
  <si>
    <t>AUXI Poglavje</t>
  </si>
  <si>
    <t>Poglavje</t>
  </si>
  <si>
    <t>Št. postavke</t>
  </si>
  <si>
    <t>Opis postavke</t>
  </si>
  <si>
    <t>Opomba</t>
  </si>
  <si>
    <t>Enota mere</t>
  </si>
  <si>
    <t>Količina</t>
  </si>
  <si>
    <t>Cena na enoto</t>
  </si>
  <si>
    <t>AUX Cena skupaj</t>
  </si>
  <si>
    <t>Cena skupaj</t>
  </si>
  <si>
    <t>Komentar</t>
  </si>
  <si>
    <t>Spremembe</t>
  </si>
  <si>
    <t>PREDDELA</t>
  </si>
  <si>
    <t>Geodetska dela</t>
  </si>
  <si>
    <t>Določitev in preverjanje položajev, višin in smeri pri gradnji objekta s površino do 200 m2</t>
  </si>
  <si>
    <t>* zakoličba nadstrešnice: 12 kos
* zakoličba urbane opreme: 30kos
* zakoličba poti: 15 kos</t>
  </si>
  <si>
    <t>KOS</t>
  </si>
  <si>
    <t>ZEMELJSKA DELA IN  TEMELJENJE</t>
  </si>
  <si>
    <t>OPOMBA: V popisu za izvedbo zemeljskih del so upoštevane poglobitve za urbano opremo, nadstrešnico, poti in podestov</t>
  </si>
  <si>
    <t>*</t>
  </si>
  <si>
    <t>Izkopi</t>
  </si>
  <si>
    <t>Površinski izkop plodne zemljine - 1. kategorije - ročno</t>
  </si>
  <si>
    <t>*stopnice</t>
  </si>
  <si>
    <t>M3</t>
  </si>
  <si>
    <t>Površinski izkop plodne zemljine - 1. kategorije - strojno z odrivom</t>
  </si>
  <si>
    <t>* obstoječa travnata ruša
* količina ocenjena</t>
  </si>
  <si>
    <t>Planum temeljnih tal</t>
  </si>
  <si>
    <t>Ureditev planuma temeljnih tal vezljive zemljine - 3. kategorije</t>
  </si>
  <si>
    <t>* Nadstrešnica</t>
  </si>
  <si>
    <t>M2</t>
  </si>
  <si>
    <t>Ločilne, drenažne in filterske plasti ter delovni plato</t>
  </si>
  <si>
    <t xml:space="preserve">Dobava in vgraditev geotekstilije za ločilno plast (po načrtu), natezna trdnost do nad 12 do 14 kN/m2 </t>
  </si>
  <si>
    <t>* ločilna plast ob zamenjavi pod utrjenimi pohodnimi površinami</t>
  </si>
  <si>
    <t>Brežine in zelenice</t>
  </si>
  <si>
    <t>Humuziranje z valjanjem, v debelini do 15 cm - ročno</t>
  </si>
  <si>
    <t xml:space="preserve">* območje ureditve opreme za sedenje in ležanje, ter igral
* uporabi se obstoječi humus s predhodnim drobljenjem </t>
  </si>
  <si>
    <t>Prevozi, razprostiranje in ureditev deponij materiala</t>
  </si>
  <si>
    <t xml:space="preserve">Prevoz materiala na razdaljo nad 500 do 1000 m </t>
  </si>
  <si>
    <t>* prevoz na gr. deponijo
* vključno z nakladanjem</t>
  </si>
  <si>
    <t>T</t>
  </si>
  <si>
    <t>ODVODNJAVANJE</t>
  </si>
  <si>
    <t>Globinsko odvodnjavanje - drenaže</t>
  </si>
  <si>
    <t>Izdelava vzdolžne drenaže, ob utrjeni poti</t>
  </si>
  <si>
    <t>* vzdolžna drenaža
* PE drenažna cev DN 160 z rebrasto zunanjo in gladko notr. površino (SN &gt;= 8,0 kN/m2; z 2/3 perforacijo), vključno z vsemi potrebnimi spojnimi elementi</t>
  </si>
  <si>
    <t>M1</t>
  </si>
  <si>
    <t>Zasip cevne drenaže z zmesjo kamnitih zrn, obvito z geosintetikom, po načrtu</t>
  </si>
  <si>
    <t>GRADBENA DELA</t>
  </si>
  <si>
    <t>Tesarska dela</t>
  </si>
  <si>
    <t>OPOMBA: Vso opremo z izjemo lesene nosilne  konstrukcije nadstreška se izdela iz macesnovega lesa.</t>
  </si>
  <si>
    <t>Izdelava, priprava in vgradnja nosilne konstrukcije nadstrešnice in lesenega podesta(po načrtu)</t>
  </si>
  <si>
    <t>* kompl. lesena konstr. nadstrešnice - sestavljena iz posameznih elementov, ki so izdelani iz medsebojno vijačenih elementov (60X200, 16X220, 16X16, 60X200, 80X120, 160X120, 120X120) in sidrnih, spojnih plošč iz jeklene pločevine,  vključno z vsem potrebnim spojnim materialom;
* material: C 24h Cl.2
* razred zaščite U3
* zaščita z vakuumsko-tlačno globinsko impregnacijo
* pocinkan vijačni material
* jeklene zatege (kvaliteta jekla S235)
* lesene pohodne deske (100x20) z vsem potrebnim pritrdilnim materialom
* streha iz cepljenih koroških skodel (šikli), trojno kritje z vsem pritrdilnim materialom</t>
  </si>
  <si>
    <t>kpl</t>
  </si>
  <si>
    <t>Izdelava, priprava in vgradnja lesenega pretočnega korita in kanalete (po načrtu)</t>
  </si>
  <si>
    <t>* kompl. Lesenih korit in lesene kanalete
* Rezan lesen hlod in tesanje vdolbine
* kanaleta / žleb vtesan kanal, vstavljena v koriti
* zaščita z vakuumsko-tlačno globinsko impregnacijo
* pocinkan vijačni material</t>
  </si>
  <si>
    <t>Izdelava, priprava in vgradnja lesene klopi (po načrtu)</t>
  </si>
  <si>
    <t>* kompl. Lesene klopi iz lesenih tramov (200x200) vključno s spojnim materialom
* material: C 24h Cl.2
* sidrna cev (51x3,2 mm, dolžine 1,2m)
* zaščita z vakuumsko-tlačno globinsko impregnacijo
* pocinkan vijačni material</t>
  </si>
  <si>
    <t>Izdelava, priprava in vgradnja lesenega podesta (ozki) (po načrtu)</t>
  </si>
  <si>
    <t>* kompl. Lesen podest (ozki) iz lesenih tramov in desk (200x200, 80x80) vključno s spojnim materialom
* material: C 24h Cl.2
* sidrna cev (51x3,2 mm, dolžine 1,2m)
* zaščita z vakuumsko-tlačno globinsko impregnacijo
* pocinkan vijačni material</t>
  </si>
  <si>
    <t>Izdelava, priprava in vgradnja lesene klopi (dvojne) (po načrtu)</t>
  </si>
  <si>
    <t>* kompl. Lesene klopi (dvojne) iz lesenih tramov in desk (200x200, 80x80) vključno s spojnim materialom
* material: C 24h Cl.2
* sidrna cev (51x3,2 mm, dolžine 1,2m)
* zaščita z vakuumsko-tlačno globinsko impregnacijo
* pocinkan vijačni material</t>
  </si>
  <si>
    <t>Izdelava, priprava in vgradnja lesenega podesta (po načrtu)</t>
  </si>
  <si>
    <t>* kompl. Lesen podest iz lesenih tramov in desk (200x200, 80x80) vključno s spojnim materialom
* material: C 24h Cl.2
* sidrna cev (51x3,2 mm, dolžine 1,2m)
* zaščita z vakuumsko-tlačno globinsko impregnacijo
* pocinkan vijačni material</t>
  </si>
  <si>
    <t>Izdelava, priprava in vgradnja lesenega ležalnika (po načrtu)</t>
  </si>
  <si>
    <t>* kompl. Lesen ležalnik iz lesenih tramov in desk (200x200, 80x80) vključno s spojnim materialom
* material: C 24h Cl.2
* sidrna cev (51x3,2 mm, dolžine 1,2m)
* zaščita z vakuumsko-tlačno globinsko impregnacijo
* pocinkan vijačni material</t>
  </si>
  <si>
    <t>Izdelava, priprava in vgradnja igrala B (po načrtu)</t>
  </si>
  <si>
    <t>* kompl. Igralo B iz tramov (120x120) vključno s spojnim materialom
* material: C 24h Cl.2
* sidrna cev (51x3,2 mm, dolžine 1,2m)
* zaščita z vakuumsko-tlačno globinsko impregnacijo
* pocinkan vijačni material</t>
  </si>
  <si>
    <t>IIzdelava, priprava in vgradnja igrala C (po načrtu)</t>
  </si>
  <si>
    <t>* kompl. Igralo C iz okroglih enostransko ošiljenih tramov (fi200, fi250, fi150)
* material: C 24h Cl.2
* trami zabiti v tla
* zaščita z vakuumsko-tlačno globinsko impregnacijo
* pocinkan vijačni material</t>
  </si>
  <si>
    <t>Izdelava priprava in vgradnja robnika na zgornji strani utrjene pohodne poti in izravnave pri nadstrešnici (po načrtu)</t>
  </si>
  <si>
    <t>* Lesene deske (50x400)
* material: C 24h Cl.2
* deske postavljene na utrjeno peščeno posteljico
* zaščita z vakuumsko-tlačno globinsko impregnacijo</t>
  </si>
  <si>
    <t>Izdelava priprava in vgradnja robnika na spodnji strani utrjene pohodne poti</t>
  </si>
  <si>
    <t>Izdelava priprava in vgradnja lesenih zagozd (kolov) za lesene robnike</t>
  </si>
  <si>
    <t>* Lesena zagozda (kol) (fi 40, globine 1m)
* material: C 24h Cl.2
* na vsak 1m dolžine robnika
* zabit v tla (ne sme prepikniti geotekstila)
* zaščita z vakuumsko-tlačno globinsko impregnacijo</t>
  </si>
  <si>
    <t>Izdelava priprava in vgradnja lesenih stopnic (zaščita proti izpiranju peska</t>
  </si>
  <si>
    <t>* Lesen tram(80x80, dolžine 1,40m)
* material: C 24h Cl.2
* na vsak 5m dolžine utrjene poti
* zaščita z vakuumsko-tlačno globinsko impregnacijo</t>
  </si>
  <si>
    <t>Nasipi, zasipi, posteljica</t>
  </si>
  <si>
    <t>Vgraditev finalnega sloja plasti 4 cm iz veznega peska granulacije 1/2mm</t>
  </si>
  <si>
    <t>* utrjena pohodna pot
* vgradi se 4cm plast veznega peska
* strojno utrjevanje</t>
  </si>
  <si>
    <t>Vgraditev posteljice v debelini plasti do 10 cm iz gramozne stabilizacije granulacije 3/16mm</t>
  </si>
  <si>
    <t xml:space="preserve">* utrjena pohodna pot
* vgradi od 7 do 10 cm plast gramoza
* strojno utrjevanje
</t>
  </si>
  <si>
    <t>Vgraditev posteljice v debelini plasti cca. 16cm iz finega peska</t>
  </si>
  <si>
    <t>* utrjena pohodna površina
* vgradi se 16,0cm plast posteljice iz finega peska
* strojno utrjevanje</t>
  </si>
  <si>
    <t>Izdelava podložne plasti pod temelji in zasutje temljev</t>
  </si>
  <si>
    <t>Dela s cementnim betonom</t>
  </si>
  <si>
    <t>Dobava in vgraditev montažnega elementa iz ojačenega cementnega betona C25/30</t>
  </si>
  <si>
    <t xml:space="preserve">* beton C25/30, XC4, XF1,
* temelji nadstrešnice in podesta:
 - dim.50/50/80cm - 6 kos
 - dim. 50/30/80cm -6 kos
</t>
  </si>
  <si>
    <t>Dobava in vgraditev montažnega elementa iz ojačenega cementnega betona C25/30, viden zaglajen beton VB3</t>
  </si>
  <si>
    <t>* beton C25/30, XC4, XF1, viden zaglajen in vibriran kvalitete VB 3
* klopi in ležalniki (urbana oprema):
 - dim.40/20/15cm - 72 kos
 - dim.20/20/15cm - 8 kos</t>
  </si>
  <si>
    <t>ZASADITEV</t>
  </si>
  <si>
    <t>*OPOMBA: V ceno posamičnih postav je potrebno všteti vse potrebne  stroške, ki nastanejo.</t>
  </si>
  <si>
    <t>Drevesa</t>
  </si>
  <si>
    <t>Prunus avium</t>
  </si>
  <si>
    <t>* češnja
* velikost sadike 150-200cm</t>
  </si>
  <si>
    <t>Malus domestica</t>
  </si>
  <si>
    <t>* jablana
* velikost sadike 150-200cm</t>
  </si>
  <si>
    <t>Pyrus communis</t>
  </si>
  <si>
    <t>* hruška
velikost sadike 150-200cm</t>
  </si>
  <si>
    <t>Liriodendron tulipifera</t>
  </si>
  <si>
    <t>* tulipanovec
10/12, 250cm</t>
  </si>
  <si>
    <t>Acer campestre</t>
  </si>
  <si>
    <t>* poljski javor
* 250cm</t>
  </si>
  <si>
    <t>Grmovnice</t>
  </si>
  <si>
    <t>Amelanchier lamarckii</t>
  </si>
  <si>
    <t>* šmarna hrušica
* 100-120cm</t>
  </si>
  <si>
    <t>Rosa rugosa</t>
  </si>
  <si>
    <t>* japonski šipek
* 40-60cm</t>
  </si>
  <si>
    <t>Parrotia persica</t>
  </si>
  <si>
    <t>* parocija
* 250cm</t>
  </si>
  <si>
    <t>Carpinus betulus</t>
  </si>
  <si>
    <t>* gaber
* višina 60-80cm
* živa meja, linijska zasaditev
+ za strženo živo mejo, sadimo v dve vrsti, 30cm narazen</t>
  </si>
  <si>
    <t>Pokrovna zasaditev in trajnice</t>
  </si>
  <si>
    <t>Cotoneaster dammeri 'Major'</t>
  </si>
  <si>
    <t>* panešplja
* pakiranje v lončkih
* 3kos/m2
* 10m2</t>
  </si>
  <si>
    <t>Erica carnea</t>
  </si>
  <si>
    <t>* resa
* pakiranje v lončkih
* 12kos/m2
* 25m2</t>
  </si>
  <si>
    <t>Sedum 'Matrona'</t>
  </si>
  <si>
    <t>* hermelika
* pakiranje v lončkih
* 3kos/m2
* 10m2</t>
  </si>
  <si>
    <t>Pennisetum alopecuroides 'Hameln'</t>
  </si>
  <si>
    <t>* japonska perjanka
* pakiranje v lončkih
* 3kos/m2
* 10m2</t>
  </si>
  <si>
    <t>Anaphalis triplinervis ‘Sommerchnee’</t>
  </si>
  <si>
    <t>* mačje tačke
* pakiranje v lončkih
* 3kos/m2
* 10m2</t>
  </si>
  <si>
    <t>Trata</t>
  </si>
  <si>
    <t>Zatravitev - cvetoči travnik</t>
  </si>
  <si>
    <t>* seme za cvetoči travnik</t>
  </si>
  <si>
    <t>Zatravitev - trava</t>
  </si>
  <si>
    <t>* seme za travno mešanico</t>
  </si>
  <si>
    <t>Ostali material za izvedbo saditve</t>
  </si>
  <si>
    <t>Ustrezno gnojilo</t>
  </si>
  <si>
    <t>* sadilni briketi (na drevo 4 kom, na trajnice 1 kom)</t>
  </si>
  <si>
    <t>Koli za drevesa</t>
  </si>
  <si>
    <t>* 3 kosi na drevo</t>
  </si>
  <si>
    <t>Mreža za sadno drevje proti divjadi</t>
  </si>
  <si>
    <t>* gostota 12x12mm
* širina 30cm</t>
  </si>
  <si>
    <t>Vezice za drevje</t>
  </si>
  <si>
    <t>* individualno nastavljiva dolžina
* trajna uporaba</t>
  </si>
  <si>
    <t>Zemlja za sajenje</t>
  </si>
  <si>
    <t>Zemlja za sadike Klassman</t>
  </si>
  <si>
    <t>Zastirka – sekanci</t>
  </si>
  <si>
    <t>* odporno na vremenske vplive
* primerno za občutljive rastline</t>
  </si>
  <si>
    <t>Voda za zalivanje</t>
  </si>
  <si>
    <t>minimum 40 l na sadiko drevesa, 25 l na sadiko grma, 25 l na m2 za trajnice</t>
  </si>
  <si>
    <t>Storitve</t>
  </si>
  <si>
    <t xml:space="preserve">Vrtnarsko vzdrževanje nove ureditve po zasaditvi tri leta skladno z navodili za vzdrževanje </t>
  </si>
  <si>
    <t>* klasično košenje, zalivanje, pletje, skrb za rastline, nadomestitev propadlih rastlin, obrezovanje, dodatno sidranje dreves po potrebi, obrezovanje skladno s standardi: glej Šiftar, A. in sod., Mestno drevje, Botanični vrt Univerze v Ljubljani, 2017, strani od 135 do 155!)</t>
  </si>
  <si>
    <t>OPREMA</t>
  </si>
  <si>
    <t>Urbana oprema</t>
  </si>
  <si>
    <t>Dobava in montaža  lesene mize mize iz masivnega macesnovega lesa</t>
  </si>
  <si>
    <t>* nadstrešnica
*dim. 200x75cm
* kot npr. IKEA NÄMMARÖ</t>
  </si>
  <si>
    <t>Dobava in montaža  klopi iz macesnovega lesa</t>
  </si>
  <si>
    <t>* nadstrešnica
*dim. 120x40cm
* kot npr. IKEA NÄMMARÖ</t>
  </si>
  <si>
    <t>Dobava in montaža lesenih počivalnikov</t>
  </si>
  <si>
    <t>* lesen podest
*dim. 78x70cm
* kot npr. IKEA NÄMMARÖ</t>
  </si>
  <si>
    <t>Dobava in montaža sedežnega elementa (mize)</t>
  </si>
  <si>
    <t>* lesen podest
*dim. 63x63x30cm
* kot npr. IKEA NÄMMARÖ</t>
  </si>
  <si>
    <t>Leseno počivalo z mrežo za ležanje</t>
  </si>
  <si>
    <t xml:space="preserve">* Leseno stojalo za veliko visečo mrežo
* 430x135x150cm
* impregniran les
* viseča mreža
* 400x180cm
* vodoodporna, odporna proti trganju
</t>
  </si>
  <si>
    <t>Hotel za žuželke</t>
  </si>
  <si>
    <t>* Hotel za žužke je izdelan iz neobdelanega lesa in drugih naravnih materialov
* 29 x 28 x 8 cm</t>
  </si>
  <si>
    <t>Lesena gugalnica</t>
  </si>
  <si>
    <t>* Barva: Naravna
* Material: Impregniran macesen ali bor
* Dimenzije: 205 x 150 x 157 cm (Š x G x V)
* Širina sedeža: 150 cm
* Globina sedišča: 55 cm
* Primerno za uporabo na prostem</t>
  </si>
  <si>
    <t>Informativna tabla</t>
  </si>
  <si>
    <t>* informacijske table nameščene na lesen kol, zabita v zemljo, višine 1m
* impregiran macesen
* tabla
* zaščita z vakuumsko-tlačno globinsko impregnacijo</t>
  </si>
  <si>
    <t>Računalniška oprema in ostalo</t>
  </si>
  <si>
    <t>Prenosni računalnik s programsko opremo</t>
  </si>
  <si>
    <t>Samostoječe platno za projekcije</t>
  </si>
  <si>
    <t>Prenosni zvočnik</t>
  </si>
  <si>
    <t>Mikrofon</t>
  </si>
  <si>
    <t>* dinamični superkardiod mikrofon
* AUX izhod</t>
  </si>
  <si>
    <t>Polnilni stebriček za električna kolesa</t>
  </si>
  <si>
    <t>* polnilnica, talna z stojalom
* največji vhodni tok 16 A
* Faze/vodniki 1P + N + PE
* napetost 230 V (enofazna) VAC +/- 10%
* vhodna moč priključka 3,2 kW
* število priključkov 4
*ohišja primerno za zunajo uporabo
* dimenzije	53 x 56 x 151 mm
* status polnjenja
* stopnja zaščite IP65/IK08
* del. temperatura	– 23 °C + 45 °C
* Certifikat IEC 62196
* varnostna varovalka
*držalo za e-kolo
* Orodje
* Tlačilka</t>
  </si>
  <si>
    <t>Hladilnik</t>
  </si>
  <si>
    <t>Solarne luči</t>
  </si>
  <si>
    <t>* kot npr. Immax NEO 07910L
* material plastika
* barva črna
* vgrajen LED modul
* svetilnost 40 lm
* stopnja zaščite IP54
* razred zaščite pred električnim udarom
* garancijska doba: 24 mesecev
* kapaciteta: 1300 mAh</t>
  </si>
  <si>
    <t>* Zaslon 15,5 "
*RAM - 16GB
*SSD – 512GB
*Procesor – i7
*OS: WIN11 Pro</t>
  </si>
  <si>
    <t>* Dimenzija cca. 244x183 cm
*Prenosno Fast fold</t>
  </si>
  <si>
    <t>Prenosni projektor in mobilna postaja za polnjenje</t>
  </si>
  <si>
    <t>*svetilnost vsaj 1000ANSI lumnov; resolucija vsaj 1080 P (1920x1080); prenosni. Prenosna postaja (najmanj 1000 wh, najmanj 1x AC 230V vtičnica, št.ciklov baterije vsaj 1000 ciklov.</t>
  </si>
  <si>
    <t>*Medijski vhodi Bluetooth, SD Card, USB
*Kontrolna - mešalna plošča
*Linijski vhodi RCA, AUX, USB, Bluetooth, 3,5mm
*Mikrofon brezžični vsaj 2 kosa
*Baterijsko napajanje
*Moč RMS vsaj 120W</t>
  </si>
  <si>
    <t>Električna kuhalna plošča</t>
  </si>
  <si>
    <t>* dvojna prenosna kuhalna ploščea
* inoks
* Izhodna moč: 2 x 2200 W
* vsi potrebni priključki</t>
  </si>
  <si>
    <t>* električni hladilnik
* volumen: 60L
* višina: 61,5cm
* širina: 48,6cm
* globina: 49cm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</si>
</sst>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\-??\ _€_-;_-@_-"/>
    <numFmt numFmtId="165" formatCode="0000"/>
  </numFmts>
  <fonts count="20"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12"/>
      <name val="Times New Roman"/>
      <family val="1"/>
      <charset val="1"/>
    </font>
    <font>
      <sz val="11"/>
      <color rgb="FF000000"/>
      <name val="Arial"/>
      <family val="2"/>
      <charset val="1"/>
    </font>
    <font>
      <sz val="10"/>
      <color rgb="FF000000"/>
      <name val="Calibri"/>
      <family val="2"/>
      <charset val="238"/>
    </font>
    <font>
      <sz val="10"/>
      <name val="Calibri"/>
      <family val="2"/>
      <charset val="238"/>
    </font>
    <font>
      <sz val="20"/>
      <color rgb="FF000000"/>
      <name val="Calibri"/>
      <family val="2"/>
      <charset val="238"/>
    </font>
    <font>
      <b/>
      <sz val="16"/>
      <color rgb="FF000000"/>
      <name val="Calibri"/>
      <family val="2"/>
      <charset val="238"/>
    </font>
    <font>
      <sz val="16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9"/>
      <name val="Calibri"/>
      <family val="2"/>
      <charset val="1"/>
    </font>
    <font>
      <sz val="9"/>
      <name val="Calibri"/>
      <family val="2"/>
      <charset val="238"/>
    </font>
    <font>
      <sz val="9"/>
      <name val="Calibri (Body)"/>
      <charset val="1"/>
    </font>
    <font>
      <sz val="9"/>
      <color rgb="FF70AD47"/>
      <name val="Calibri (Body)"/>
      <charset val="1"/>
    </font>
    <font>
      <sz val="9"/>
      <color rgb="FFFF0000"/>
      <name val="Calibri (Body)"/>
      <charset val="1"/>
    </font>
    <font>
      <sz val="9"/>
      <color rgb="FF000000"/>
      <name val="Calibri"/>
      <family val="2"/>
      <charset val="1"/>
    </font>
    <font>
      <sz val="11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8CBAD"/>
        <bgColor rgb="FFD9D9D9"/>
      </patternFill>
    </fill>
    <fill>
      <patternFill patternType="solid">
        <fgColor rgb="FFFFFFFF"/>
        <bgColor rgb="FFFFFFCC"/>
      </patternFill>
    </fill>
  </fills>
  <borders count="7">
    <border>
      <left/>
      <right/>
      <top/>
      <bottom/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</borders>
  <cellStyleXfs count="10">
    <xf numFmtId="0" fontId="0" fillId="0" borderId="0"/>
    <xf numFmtId="0" fontId="1" fillId="0" borderId="0"/>
    <xf numFmtId="0" fontId="2" fillId="0" borderId="0"/>
    <xf numFmtId="0" fontId="1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5" fillId="0" borderId="0"/>
    <xf numFmtId="164" fontId="19" fillId="0" borderId="0" applyBorder="0" applyProtection="0"/>
  </cellStyleXfs>
  <cellXfs count="83">
    <xf numFmtId="0" fontId="0" fillId="0" borderId="0" xfId="0"/>
    <xf numFmtId="4" fontId="6" fillId="0" borderId="1" xfId="0" applyNumberFormat="1" applyFont="1" applyBorder="1"/>
    <xf numFmtId="0" fontId="10" fillId="0" borderId="0" xfId="0" applyFont="1"/>
    <xf numFmtId="1" fontId="6" fillId="0" borderId="0" xfId="0" applyNumberFormat="1" applyFont="1"/>
    <xf numFmtId="1" fontId="7" fillId="0" borderId="0" xfId="0" applyNumberFormat="1" applyFont="1"/>
    <xf numFmtId="0" fontId="6" fillId="0" borderId="0" xfId="0" applyFont="1"/>
    <xf numFmtId="4" fontId="6" fillId="0" borderId="0" xfId="0" applyNumberFormat="1" applyFont="1"/>
    <xf numFmtId="4" fontId="6" fillId="0" borderId="2" xfId="0" applyNumberFormat="1" applyFont="1" applyBorder="1" applyAlignment="1">
      <alignment vertical="center"/>
    </xf>
    <xf numFmtId="4" fontId="11" fillId="0" borderId="1" xfId="0" applyNumberFormat="1" applyFont="1" applyBorder="1" applyAlignment="1">
      <alignment vertical="center"/>
    </xf>
    <xf numFmtId="4" fontId="6" fillId="0" borderId="3" xfId="0" applyNumberFormat="1" applyFont="1" applyBorder="1" applyAlignment="1">
      <alignment vertical="center"/>
    </xf>
    <xf numFmtId="4" fontId="11" fillId="0" borderId="2" xfId="0" applyNumberFormat="1" applyFont="1" applyBorder="1" applyAlignment="1">
      <alignment vertical="center"/>
    </xf>
    <xf numFmtId="4" fontId="10" fillId="0" borderId="0" xfId="0" applyNumberFormat="1" applyFont="1"/>
    <xf numFmtId="0" fontId="12" fillId="0" borderId="0" xfId="0" applyFont="1"/>
    <xf numFmtId="0" fontId="12" fillId="0" borderId="0" xfId="0" applyFont="1" applyAlignment="1">
      <alignment horizontal="right"/>
    </xf>
    <xf numFmtId="1" fontId="12" fillId="2" borderId="0" xfId="0" applyNumberFormat="1" applyFont="1" applyFill="1" applyAlignment="1">
      <alignment horizontal="left" vertical="top"/>
    </xf>
    <xf numFmtId="0" fontId="12" fillId="2" borderId="0" xfId="0" applyFont="1" applyFill="1" applyAlignment="1">
      <alignment vertical="top"/>
    </xf>
    <xf numFmtId="0" fontId="12" fillId="0" borderId="0" xfId="0" applyFont="1" applyAlignment="1">
      <alignment vertical="top"/>
    </xf>
    <xf numFmtId="0" fontId="12" fillId="0" borderId="0" xfId="0" applyFont="1" applyAlignment="1">
      <alignment horizontal="center" vertical="top"/>
    </xf>
    <xf numFmtId="0" fontId="12" fillId="0" borderId="0" xfId="0" applyFont="1" applyAlignment="1">
      <alignment horizontal="right" vertical="top"/>
    </xf>
    <xf numFmtId="0" fontId="12" fillId="2" borderId="0" xfId="0" applyFont="1" applyFill="1" applyAlignment="1">
      <alignment horizontal="right" vertical="top"/>
    </xf>
    <xf numFmtId="1" fontId="12" fillId="0" borderId="0" xfId="0" applyNumberFormat="1" applyFont="1" applyAlignment="1">
      <alignment horizontal="left" vertical="top"/>
    </xf>
    <xf numFmtId="0" fontId="12" fillId="0" borderId="0" xfId="0" applyFont="1" applyAlignment="1">
      <alignment horizontal="left" vertical="top"/>
    </xf>
    <xf numFmtId="165" fontId="12" fillId="0" borderId="0" xfId="0" applyNumberFormat="1" applyFont="1" applyAlignment="1">
      <alignment horizontal="left" vertical="top"/>
    </xf>
    <xf numFmtId="0" fontId="12" fillId="0" borderId="0" xfId="0" applyFont="1" applyAlignment="1">
      <alignment vertical="top" wrapText="1"/>
    </xf>
    <xf numFmtId="49" fontId="12" fillId="0" borderId="0" xfId="0" applyNumberFormat="1" applyFont="1" applyAlignment="1">
      <alignment horizontal="center" vertical="top"/>
    </xf>
    <xf numFmtId="4" fontId="12" fillId="0" borderId="0" xfId="0" applyNumberFormat="1" applyFont="1" applyAlignment="1">
      <alignment horizontal="right" vertical="top"/>
    </xf>
    <xf numFmtId="4" fontId="12" fillId="0" borderId="0" xfId="0" applyNumberFormat="1" applyFont="1" applyAlignment="1">
      <alignment vertical="top"/>
    </xf>
    <xf numFmtId="3" fontId="12" fillId="0" borderId="0" xfId="0" applyNumberFormat="1" applyFont="1" applyAlignment="1">
      <alignment horizontal="center" vertical="top"/>
    </xf>
    <xf numFmtId="1" fontId="12" fillId="0" borderId="0" xfId="0" applyNumberFormat="1" applyFont="1" applyAlignment="1">
      <alignment vertical="top"/>
    </xf>
    <xf numFmtId="1" fontId="13" fillId="0" borderId="0" xfId="0" applyNumberFormat="1" applyFont="1" applyAlignment="1">
      <alignment horizontal="left" vertical="top"/>
    </xf>
    <xf numFmtId="0" fontId="13" fillId="0" borderId="0" xfId="0" applyFont="1" applyAlignment="1">
      <alignment horizontal="left" vertical="top"/>
    </xf>
    <xf numFmtId="0" fontId="13" fillId="0" borderId="0" xfId="0" applyFont="1" applyAlignment="1">
      <alignment vertical="top"/>
    </xf>
    <xf numFmtId="165" fontId="13" fillId="0" borderId="0" xfId="0" applyNumberFormat="1" applyFont="1" applyAlignment="1">
      <alignment horizontal="left" vertical="top"/>
    </xf>
    <xf numFmtId="0" fontId="13" fillId="0" borderId="0" xfId="0" applyFont="1" applyAlignment="1">
      <alignment vertical="top" wrapText="1"/>
    </xf>
    <xf numFmtId="49" fontId="13" fillId="0" borderId="0" xfId="0" applyNumberFormat="1" applyFont="1" applyAlignment="1">
      <alignment horizontal="center" vertical="top"/>
    </xf>
    <xf numFmtId="4" fontId="13" fillId="0" borderId="0" xfId="0" applyNumberFormat="1" applyFont="1" applyAlignment="1">
      <alignment horizontal="right" vertical="top"/>
    </xf>
    <xf numFmtId="4" fontId="13" fillId="0" borderId="0" xfId="0" applyNumberFormat="1" applyFont="1" applyAlignment="1">
      <alignment vertical="top"/>
    </xf>
    <xf numFmtId="3" fontId="13" fillId="0" borderId="0" xfId="0" applyNumberFormat="1" applyFont="1" applyAlignment="1">
      <alignment horizontal="center" vertical="top"/>
    </xf>
    <xf numFmtId="1" fontId="13" fillId="0" borderId="0" xfId="0" applyNumberFormat="1" applyFont="1" applyAlignment="1">
      <alignment vertical="top"/>
    </xf>
    <xf numFmtId="0" fontId="13" fillId="0" borderId="0" xfId="0" applyFont="1"/>
    <xf numFmtId="0" fontId="14" fillId="0" borderId="0" xfId="0" applyFont="1"/>
    <xf numFmtId="1" fontId="14" fillId="0" borderId="0" xfId="0" applyNumberFormat="1" applyFont="1" applyAlignment="1">
      <alignment horizontal="left" vertical="top"/>
    </xf>
    <xf numFmtId="0" fontId="14" fillId="0" borderId="0" xfId="0" applyFont="1" applyAlignment="1">
      <alignment horizontal="left" vertical="top"/>
    </xf>
    <xf numFmtId="0" fontId="14" fillId="0" borderId="0" xfId="0" applyFont="1" applyAlignment="1">
      <alignment vertical="top"/>
    </xf>
    <xf numFmtId="165" fontId="14" fillId="0" borderId="0" xfId="0" applyNumberFormat="1" applyFont="1" applyAlignment="1">
      <alignment horizontal="left" vertical="top"/>
    </xf>
    <xf numFmtId="0" fontId="14" fillId="0" borderId="0" xfId="0" applyFont="1" applyAlignment="1">
      <alignment vertical="top" wrapText="1"/>
    </xf>
    <xf numFmtId="49" fontId="14" fillId="0" borderId="0" xfId="0" applyNumberFormat="1" applyFont="1" applyAlignment="1">
      <alignment horizontal="center" vertical="top"/>
    </xf>
    <xf numFmtId="4" fontId="14" fillId="0" borderId="0" xfId="0" applyNumberFormat="1" applyFont="1" applyAlignment="1">
      <alignment horizontal="right" vertical="top"/>
    </xf>
    <xf numFmtId="4" fontId="14" fillId="0" borderId="0" xfId="0" applyNumberFormat="1" applyFont="1" applyAlignment="1">
      <alignment vertical="top"/>
    </xf>
    <xf numFmtId="3" fontId="14" fillId="0" borderId="0" xfId="0" applyNumberFormat="1" applyFont="1" applyAlignment="1">
      <alignment horizontal="center" vertical="top"/>
    </xf>
    <xf numFmtId="1" fontId="14" fillId="0" borderId="0" xfId="0" applyNumberFormat="1" applyFont="1" applyAlignment="1">
      <alignment vertical="top"/>
    </xf>
    <xf numFmtId="0" fontId="15" fillId="0" borderId="0" xfId="0" applyFont="1"/>
    <xf numFmtId="1" fontId="15" fillId="0" borderId="0" xfId="0" applyNumberFormat="1" applyFont="1" applyAlignment="1">
      <alignment horizontal="left" vertical="top"/>
    </xf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vertical="top"/>
    </xf>
    <xf numFmtId="165" fontId="15" fillId="0" borderId="0" xfId="0" applyNumberFormat="1" applyFont="1" applyAlignment="1">
      <alignment horizontal="left" vertical="top"/>
    </xf>
    <xf numFmtId="0" fontId="15" fillId="0" borderId="0" xfId="0" applyFont="1" applyAlignment="1">
      <alignment vertical="top" wrapText="1"/>
    </xf>
    <xf numFmtId="49" fontId="15" fillId="0" borderId="0" xfId="0" applyNumberFormat="1" applyFont="1" applyAlignment="1">
      <alignment horizontal="center" vertical="top"/>
    </xf>
    <xf numFmtId="4" fontId="15" fillId="0" borderId="0" xfId="0" applyNumberFormat="1" applyFont="1" applyAlignment="1">
      <alignment horizontal="right" vertical="top"/>
    </xf>
    <xf numFmtId="4" fontId="15" fillId="0" borderId="0" xfId="0" applyNumberFormat="1" applyFont="1" applyAlignment="1">
      <alignment vertical="top"/>
    </xf>
    <xf numFmtId="3" fontId="15" fillId="0" borderId="0" xfId="0" applyNumberFormat="1" applyFont="1" applyAlignment="1">
      <alignment horizontal="center" vertical="top"/>
    </xf>
    <xf numFmtId="1" fontId="15" fillId="0" borderId="0" xfId="0" applyNumberFormat="1" applyFont="1" applyAlignment="1">
      <alignment vertical="top"/>
    </xf>
    <xf numFmtId="0" fontId="16" fillId="0" borderId="0" xfId="0" applyFont="1"/>
    <xf numFmtId="0" fontId="17" fillId="0" borderId="0" xfId="0" applyFont="1"/>
    <xf numFmtId="4" fontId="16" fillId="0" borderId="0" xfId="0" applyNumberFormat="1" applyFont="1" applyAlignment="1">
      <alignment vertical="top"/>
    </xf>
    <xf numFmtId="4" fontId="17" fillId="0" borderId="0" xfId="0" applyNumberFormat="1" applyFont="1" applyAlignment="1">
      <alignment vertical="top"/>
    </xf>
    <xf numFmtId="3" fontId="16" fillId="0" borderId="0" xfId="0" applyNumberFormat="1" applyFont="1" applyAlignment="1">
      <alignment horizontal="center" vertical="top"/>
    </xf>
    <xf numFmtId="1" fontId="16" fillId="0" borderId="0" xfId="0" applyNumberFormat="1" applyFont="1" applyAlignment="1">
      <alignment vertical="top"/>
    </xf>
    <xf numFmtId="3" fontId="17" fillId="0" borderId="0" xfId="0" applyNumberFormat="1" applyFont="1" applyAlignment="1">
      <alignment horizontal="center" vertical="top"/>
    </xf>
    <xf numFmtId="1" fontId="17" fillId="0" borderId="0" xfId="0" applyNumberFormat="1" applyFont="1" applyAlignment="1">
      <alignment vertical="top"/>
    </xf>
    <xf numFmtId="0" fontId="18" fillId="0" borderId="0" xfId="0" applyFont="1" applyAlignment="1">
      <alignment vertical="top" wrapText="1"/>
    </xf>
    <xf numFmtId="0" fontId="18" fillId="0" borderId="0" xfId="0" applyFont="1"/>
    <xf numFmtId="0" fontId="18" fillId="3" borderId="5" xfId="0" applyFont="1" applyFill="1" applyBorder="1" applyAlignment="1">
      <alignment vertical="top" wrapText="1"/>
    </xf>
    <xf numFmtId="0" fontId="18" fillId="3" borderId="4" xfId="0" applyFont="1" applyFill="1" applyBorder="1" applyAlignment="1">
      <alignment vertical="top" wrapText="1"/>
    </xf>
    <xf numFmtId="0" fontId="18" fillId="3" borderId="6" xfId="0" applyFont="1" applyFill="1" applyBorder="1" applyAlignment="1">
      <alignment vertical="top" wrapText="1"/>
    </xf>
    <xf numFmtId="0" fontId="11" fillId="0" borderId="1" xfId="0" applyFont="1" applyBorder="1"/>
    <xf numFmtId="0" fontId="6" fillId="0" borderId="3" xfId="0" applyFont="1" applyBorder="1"/>
    <xf numFmtId="0" fontId="11" fillId="0" borderId="2" xfId="0" applyFont="1" applyBorder="1"/>
    <xf numFmtId="0" fontId="8" fillId="0" borderId="0" xfId="0" applyFont="1" applyAlignment="1">
      <alignment horizontal="left" wrapText="1"/>
    </xf>
    <xf numFmtId="0" fontId="9" fillId="0" borderId="0" xfId="0" applyFont="1"/>
    <xf numFmtId="0" fontId="10" fillId="0" borderId="0" xfId="0" applyFont="1"/>
    <xf numFmtId="4" fontId="6" fillId="0" borderId="1" xfId="0" applyNumberFormat="1" applyFont="1" applyBorder="1"/>
    <xf numFmtId="0" fontId="6" fillId="0" borderId="2" xfId="0" applyFont="1" applyBorder="1"/>
  </cellXfs>
  <cellStyles count="10">
    <cellStyle name="Navadno" xfId="0" builtinId="0"/>
    <cellStyle name="Navadno 11 2 3" xfId="1" xr:uid="{00000000-0005-0000-0000-000006000000}"/>
    <cellStyle name="Navadno 2" xfId="2" xr:uid="{00000000-0005-0000-0000-000007000000}"/>
    <cellStyle name="Navadno 3 4" xfId="3" xr:uid="{00000000-0005-0000-0000-000008000000}"/>
    <cellStyle name="Normal 12" xfId="4" xr:uid="{00000000-0005-0000-0000-000009000000}"/>
    <cellStyle name="Normal 2" xfId="5" xr:uid="{00000000-0005-0000-0000-00000A000000}"/>
    <cellStyle name="Normal 2 3" xfId="6" xr:uid="{00000000-0005-0000-0000-00000B000000}"/>
    <cellStyle name="Normal 4" xfId="7" xr:uid="{00000000-0005-0000-0000-00000C000000}"/>
    <cellStyle name="Normal 6" xfId="8" xr:uid="{00000000-0005-0000-0000-00000D000000}"/>
    <cellStyle name="Vejica 2" xfId="9" xr:uid="{00000000-0005-0000-0000-00000E000000}"/>
  </cellStyles>
  <dxfs count="6">
    <dxf>
      <font>
        <strike val="0"/>
        <color rgb="FF00B050"/>
      </font>
    </dxf>
    <dxf>
      <font>
        <strike val="0"/>
        <color rgb="FFFF0000"/>
      </font>
    </dxf>
    <dxf>
      <font>
        <strike/>
        <color rgb="FFFF0000"/>
      </font>
    </dxf>
    <dxf>
      <font>
        <b/>
        <i val="0"/>
      </font>
      <fill>
        <patternFill>
          <bgColor rgb="FFD9D9D9"/>
        </patternFill>
      </fill>
    </dxf>
    <dxf>
      <font>
        <b val="0"/>
        <i val="0"/>
      </font>
      <fill>
        <patternFill>
          <bgColor rgb="FFFFFFFF"/>
        </patternFill>
      </fill>
      <border diagonalUp="0" diagonalDown="0">
        <left/>
        <right/>
        <top style="hair">
          <color auto="1"/>
        </top>
        <bottom style="hair">
          <color auto="1"/>
        </bottom>
      </border>
    </dxf>
    <dxf>
      <font>
        <b/>
        <i val="0"/>
      </font>
      <fill>
        <patternFill>
          <bgColor rgb="FFD9D9D9"/>
        </patternFill>
      </fill>
      <border diagonalUp="0" diagonalDown="0">
        <left/>
        <right/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70AD47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Popis01" displayName="Popis01" ref="A1:P97" totalsRowShown="0">
  <autoFilter ref="A1:P97" xr:uid="{00000000-0009-0000-0100-000001000000}"/>
  <tableColumns count="16">
    <tableColumn id="1" xr3:uid="{00000000-0010-0000-0000-000001000000}" name="Nivo 1"/>
    <tableColumn id="2" xr3:uid="{00000000-0010-0000-0000-000002000000}" name="Nivo 2"/>
    <tableColumn id="3" xr3:uid="{00000000-0010-0000-0000-000003000000}" name="Nivo 3"/>
    <tableColumn id="4" xr3:uid="{00000000-0010-0000-0000-000004000000}" name="Nivo 4"/>
    <tableColumn id="5" xr3:uid="{00000000-0010-0000-0000-000005000000}" name="AUXI Poglavje"/>
    <tableColumn id="6" xr3:uid="{00000000-0010-0000-0000-000006000000}" name="Poglavje"/>
    <tableColumn id="7" xr3:uid="{00000000-0010-0000-0000-000007000000}" name="Št. postavke"/>
    <tableColumn id="8" xr3:uid="{00000000-0010-0000-0000-000008000000}" name="Opis postavke"/>
    <tableColumn id="9" xr3:uid="{00000000-0010-0000-0000-000009000000}" name="Opomba"/>
    <tableColumn id="10" xr3:uid="{00000000-0010-0000-0000-00000A000000}" name="Enota mere"/>
    <tableColumn id="11" xr3:uid="{00000000-0010-0000-0000-00000B000000}" name="Količina"/>
    <tableColumn id="12" xr3:uid="{00000000-0010-0000-0000-00000C000000}" name="Cena na enoto"/>
    <tableColumn id="13" xr3:uid="{00000000-0010-0000-0000-00000D000000}" name="AUX Cena skupaj"/>
    <tableColumn id="14" xr3:uid="{00000000-0010-0000-0000-00000E000000}" name="Cena skupaj"/>
    <tableColumn id="15" xr3:uid="{00000000-0010-0000-0000-00000F000000}" name="Komentar"/>
    <tableColumn id="16" xr3:uid="{00000000-0010-0000-0000-000010000000}" name="Spremembe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sistemov Office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2"/>
  <sheetViews>
    <sheetView topLeftCell="G1" zoomScaleNormal="100" workbookViewId="0">
      <selection activeCell="G23" sqref="G23"/>
    </sheetView>
  </sheetViews>
  <sheetFormatPr defaultColWidth="9" defaultRowHeight="12.75"/>
  <cols>
    <col min="1" max="1" width="10.140625" style="3" hidden="1" customWidth="1"/>
    <col min="2" max="2" width="58.85546875" style="3" hidden="1" customWidth="1"/>
    <col min="3" max="3" width="15.28515625" style="4" hidden="1" customWidth="1"/>
    <col min="4" max="4" width="9" style="3" hidden="1"/>
    <col min="5" max="6" width="9" style="5" hidden="1"/>
    <col min="7" max="7" width="9.7109375" style="5" customWidth="1"/>
    <col min="8" max="8" width="9" style="5" hidden="1"/>
    <col min="9" max="9" width="70" style="5" customWidth="1"/>
    <col min="10" max="14" width="9" style="5" hidden="1"/>
    <col min="15" max="15" width="15.7109375" style="6" customWidth="1"/>
    <col min="16" max="17" width="9" style="5" hidden="1"/>
    <col min="18" max="16384" width="9" style="5"/>
  </cols>
  <sheetData>
    <row r="1" spans="1:16" ht="31.5" customHeight="1">
      <c r="G1" s="78" t="s">
        <v>0</v>
      </c>
      <c r="H1" s="78"/>
      <c r="I1" s="78"/>
      <c r="J1" s="78"/>
      <c r="K1" s="78"/>
      <c r="L1" s="78"/>
      <c r="M1" s="78"/>
      <c r="N1" s="78"/>
      <c r="O1" s="78"/>
    </row>
    <row r="2" spans="1:16" ht="31.5" customHeight="1">
      <c r="G2" s="79" t="s">
        <v>1</v>
      </c>
      <c r="H2" s="79"/>
      <c r="I2" s="79"/>
      <c r="J2" s="79"/>
      <c r="K2" s="79"/>
      <c r="L2" s="79"/>
      <c r="M2" s="79"/>
      <c r="N2" s="79"/>
      <c r="O2" s="79"/>
    </row>
    <row r="3" spans="1:16" ht="31.5" customHeight="1">
      <c r="G3" s="80"/>
      <c r="H3" s="80"/>
      <c r="I3" s="80"/>
      <c r="J3" s="80"/>
      <c r="K3" s="80"/>
      <c r="L3" s="80"/>
      <c r="M3" s="80"/>
      <c r="N3" s="80"/>
      <c r="O3" s="80"/>
    </row>
    <row r="4" spans="1:16">
      <c r="G4" s="81" t="s">
        <v>2</v>
      </c>
      <c r="H4" s="81"/>
      <c r="I4" s="81"/>
      <c r="J4" s="1"/>
      <c r="K4" s="1"/>
      <c r="L4" s="1"/>
      <c r="M4" s="1"/>
      <c r="N4" s="1"/>
      <c r="O4" s="1">
        <f ca="1">SUMIFS(O:O,B:B,"=0")</f>
        <v>0</v>
      </c>
    </row>
    <row r="5" spans="1:16">
      <c r="G5" s="82" t="s">
        <v>3</v>
      </c>
      <c r="H5" s="82"/>
      <c r="I5" s="82"/>
      <c r="J5" s="7"/>
      <c r="K5" s="7"/>
      <c r="L5" s="7"/>
      <c r="M5" s="7"/>
      <c r="N5" s="7"/>
      <c r="O5" s="7">
        <f ca="1">0.1*O4</f>
        <v>0</v>
      </c>
    </row>
    <row r="6" spans="1:16">
      <c r="G6" s="75" t="s">
        <v>4</v>
      </c>
      <c r="H6" s="75"/>
      <c r="I6" s="75"/>
      <c r="J6" s="8"/>
      <c r="K6" s="8"/>
      <c r="L6" s="8"/>
      <c r="M6" s="8"/>
      <c r="N6" s="8"/>
      <c r="O6" s="8">
        <f ca="1">SUM(O4:O5)</f>
        <v>0</v>
      </c>
    </row>
    <row r="7" spans="1:16">
      <c r="G7" s="76" t="s">
        <v>5</v>
      </c>
      <c r="H7" s="76"/>
      <c r="I7" s="76"/>
      <c r="J7" s="9"/>
      <c r="K7" s="9"/>
      <c r="L7" s="9"/>
      <c r="M7" s="9"/>
      <c r="N7" s="9"/>
      <c r="O7" s="9">
        <f ca="1">0.22*O6</f>
        <v>0</v>
      </c>
    </row>
    <row r="8" spans="1:16">
      <c r="G8" s="77" t="s">
        <v>6</v>
      </c>
      <c r="H8" s="77"/>
      <c r="I8" s="77"/>
      <c r="J8" s="10"/>
      <c r="K8" s="10"/>
      <c r="L8" s="10"/>
      <c r="M8" s="10"/>
      <c r="N8" s="10"/>
      <c r="O8" s="10">
        <f ca="1">SUM(O6:O7)</f>
        <v>0</v>
      </c>
    </row>
    <row r="9" spans="1:16" ht="31.5" customHeight="1">
      <c r="G9" s="2"/>
      <c r="H9" s="2"/>
      <c r="I9" s="2"/>
      <c r="J9" s="2"/>
      <c r="K9" s="2"/>
      <c r="L9" s="2"/>
      <c r="M9" s="2"/>
      <c r="N9" s="2"/>
      <c r="O9" s="11"/>
    </row>
    <row r="10" spans="1:16">
      <c r="A10" s="3">
        <f t="array" aca="1" ref="A10:P32" ca="1">_xlfn._xlws.FILTER(Popis01[],(Popis01[Nivo 2]="")*(Popis01[Poglavje]&lt;&gt;"")+(Popis01[Nivo 3]="")*(Popis01[Poglavje]&lt;&gt;""))</f>
        <v>1</v>
      </c>
      <c r="B10" s="3">
        <f ca="1"/>
        <v>0</v>
      </c>
      <c r="C10" s="4">
        <f ca="1"/>
        <v>0</v>
      </c>
      <c r="D10" s="3">
        <f ca="1"/>
        <v>0</v>
      </c>
      <c r="E10" s="5" t="str">
        <f ca="1"/>
        <v>1.</v>
      </c>
      <c r="F10" s="5" t="str">
        <f ca="1"/>
        <v>1.</v>
      </c>
      <c r="G10" s="5" t="str">
        <f ca="1"/>
        <v>1.</v>
      </c>
      <c r="H10" s="5" t="str">
        <f ca="1"/>
        <v>PREDDELA</v>
      </c>
      <c r="I10" s="5">
        <f ca="1"/>
        <v>0</v>
      </c>
      <c r="J10" s="5">
        <f ca="1"/>
        <v>0</v>
      </c>
      <c r="K10" s="5">
        <f ca="1"/>
        <v>0</v>
      </c>
      <c r="L10" s="5">
        <f ca="1"/>
        <v>0</v>
      </c>
      <c r="M10" s="5" t="str">
        <f ca="1"/>
        <v/>
      </c>
      <c r="N10" s="5">
        <f ca="1"/>
        <v>0</v>
      </c>
      <c r="O10" s="6">
        <f ca="1"/>
        <v>0</v>
      </c>
      <c r="P10" s="5">
        <f ca="1"/>
        <v>0</v>
      </c>
    </row>
    <row r="11" spans="1:16">
      <c r="A11" s="3">
        <f ca="1"/>
        <v>1</v>
      </c>
      <c r="B11" s="3">
        <f ca="1"/>
        <v>1</v>
      </c>
      <c r="C11" s="4">
        <f ca="1"/>
        <v>0</v>
      </c>
      <c r="D11" s="3">
        <f ca="1"/>
        <v>0</v>
      </c>
      <c r="E11" s="5" t="str">
        <f ca="1"/>
        <v>1.1.</v>
      </c>
      <c r="F11" s="5" t="str">
        <f ca="1"/>
        <v>1.1.</v>
      </c>
      <c r="G11" s="5" t="str">
        <f ca="1"/>
        <v>1.1.</v>
      </c>
      <c r="H11" s="5" t="str">
        <f ca="1"/>
        <v>Geodetska dela</v>
      </c>
      <c r="I11" s="5">
        <f ca="1"/>
        <v>0</v>
      </c>
      <c r="J11" s="5">
        <f ca="1"/>
        <v>0</v>
      </c>
      <c r="K11" s="5">
        <f ca="1"/>
        <v>0</v>
      </c>
      <c r="L11" s="5">
        <f ca="1"/>
        <v>0</v>
      </c>
      <c r="M11" s="5" t="str">
        <f ca="1"/>
        <v/>
      </c>
      <c r="N11" s="5">
        <f ca="1"/>
        <v>0</v>
      </c>
      <c r="O11" s="6">
        <f ca="1"/>
        <v>0</v>
      </c>
      <c r="P11" s="5">
        <f ca="1"/>
        <v>0</v>
      </c>
    </row>
    <row r="12" spans="1:16">
      <c r="A12" s="3">
        <f ca="1"/>
        <v>2</v>
      </c>
      <c r="B12" s="3">
        <f ca="1"/>
        <v>0</v>
      </c>
      <c r="C12" s="4">
        <f ca="1"/>
        <v>0</v>
      </c>
      <c r="D12" s="3">
        <f ca="1"/>
        <v>0</v>
      </c>
      <c r="E12" s="5" t="str">
        <f ca="1"/>
        <v>2.</v>
      </c>
      <c r="F12" s="5" t="str">
        <f ca="1"/>
        <v>2.</v>
      </c>
      <c r="G12" s="5" t="str">
        <f ca="1"/>
        <v>2.</v>
      </c>
      <c r="H12" s="5" t="str">
        <f ca="1"/>
        <v>ZEMELJSKA DELA IN  TEMELJENJE</v>
      </c>
      <c r="I12" s="5">
        <f ca="1"/>
        <v>0</v>
      </c>
      <c r="J12" s="5">
        <f ca="1"/>
        <v>0</v>
      </c>
      <c r="K12" s="5">
        <f ca="1"/>
        <v>0</v>
      </c>
      <c r="L12" s="5">
        <f ca="1"/>
        <v>0</v>
      </c>
      <c r="M12" s="5" t="str">
        <f ca="1"/>
        <v/>
      </c>
      <c r="N12" s="5">
        <f ca="1"/>
        <v>0</v>
      </c>
      <c r="O12" s="6">
        <f ca="1"/>
        <v>0</v>
      </c>
      <c r="P12" s="5">
        <f ca="1"/>
        <v>0</v>
      </c>
    </row>
    <row r="13" spans="1:16">
      <c r="A13" s="3">
        <f ca="1"/>
        <v>2</v>
      </c>
      <c r="B13" s="3">
        <f ca="1"/>
        <v>1</v>
      </c>
      <c r="C13" s="4">
        <f ca="1"/>
        <v>0</v>
      </c>
      <c r="D13" s="3">
        <f ca="1"/>
        <v>0</v>
      </c>
      <c r="E13" s="5" t="str">
        <f ca="1"/>
        <v>2.1.</v>
      </c>
      <c r="F13" s="5" t="str">
        <f ca="1"/>
        <v>2.1.</v>
      </c>
      <c r="G13" s="5" t="str">
        <f ca="1"/>
        <v>2.1.</v>
      </c>
      <c r="H13" s="5" t="str">
        <f ca="1"/>
        <v>Izkopi</v>
      </c>
      <c r="I13" s="5">
        <f ca="1"/>
        <v>0</v>
      </c>
      <c r="J13" s="5">
        <f ca="1"/>
        <v>0</v>
      </c>
      <c r="K13" s="5">
        <f ca="1"/>
        <v>0</v>
      </c>
      <c r="L13" s="5">
        <f ca="1"/>
        <v>0</v>
      </c>
      <c r="M13" s="5" t="str">
        <f ca="1"/>
        <v/>
      </c>
      <c r="N13" s="5">
        <f ca="1"/>
        <v>0</v>
      </c>
      <c r="O13" s="6">
        <f ca="1"/>
        <v>0</v>
      </c>
      <c r="P13" s="5">
        <f ca="1"/>
        <v>0</v>
      </c>
    </row>
    <row r="14" spans="1:16">
      <c r="A14" s="3">
        <f ca="1"/>
        <v>2</v>
      </c>
      <c r="B14" s="3">
        <f ca="1"/>
        <v>2</v>
      </c>
      <c r="C14" s="4">
        <f ca="1"/>
        <v>0</v>
      </c>
      <c r="D14" s="3">
        <f ca="1"/>
        <v>0</v>
      </c>
      <c r="E14" s="5" t="str">
        <f ca="1"/>
        <v>2.2.</v>
      </c>
      <c r="F14" s="5" t="str">
        <f ca="1"/>
        <v>2.2.</v>
      </c>
      <c r="G14" s="5" t="str">
        <f ca="1"/>
        <v>2.2.</v>
      </c>
      <c r="H14" s="5" t="str">
        <f ca="1"/>
        <v>Planum temeljnih tal</v>
      </c>
      <c r="I14" s="5">
        <f ca="1"/>
        <v>0</v>
      </c>
      <c r="J14" s="5">
        <f ca="1"/>
        <v>0</v>
      </c>
      <c r="K14" s="5">
        <f ca="1"/>
        <v>0</v>
      </c>
      <c r="L14" s="5">
        <f ca="1"/>
        <v>0</v>
      </c>
      <c r="M14" s="5" t="str">
        <f ca="1"/>
        <v/>
      </c>
      <c r="N14" s="5">
        <f ca="1"/>
        <v>0</v>
      </c>
      <c r="O14" s="6">
        <f ca="1"/>
        <v>0</v>
      </c>
      <c r="P14" s="5">
        <f ca="1"/>
        <v>0</v>
      </c>
    </row>
    <row r="15" spans="1:16">
      <c r="A15" s="3">
        <f ca="1"/>
        <v>2</v>
      </c>
      <c r="B15" s="3">
        <f ca="1"/>
        <v>3</v>
      </c>
      <c r="C15" s="4">
        <f ca="1"/>
        <v>0</v>
      </c>
      <c r="D15" s="3">
        <f ca="1"/>
        <v>0</v>
      </c>
      <c r="E15" s="5" t="str">
        <f ca="1"/>
        <v>2.3.</v>
      </c>
      <c r="F15" s="5" t="str">
        <f ca="1"/>
        <v>2.3.</v>
      </c>
      <c r="G15" s="5" t="str">
        <f ca="1"/>
        <v>2.3.</v>
      </c>
      <c r="H15" s="5" t="str">
        <f ca="1"/>
        <v>Ločilne, drenažne in filterske plasti ter delovni plato</v>
      </c>
      <c r="I15" s="5">
        <f ca="1"/>
        <v>0</v>
      </c>
      <c r="J15" s="5">
        <f ca="1"/>
        <v>0</v>
      </c>
      <c r="K15" s="5">
        <f ca="1"/>
        <v>0</v>
      </c>
      <c r="L15" s="5">
        <f ca="1"/>
        <v>0</v>
      </c>
      <c r="M15" s="5" t="str">
        <f ca="1"/>
        <v/>
      </c>
      <c r="N15" s="5">
        <f ca="1"/>
        <v>0</v>
      </c>
      <c r="O15" s="6">
        <f ca="1"/>
        <v>0</v>
      </c>
      <c r="P15" s="5">
        <f ca="1"/>
        <v>0</v>
      </c>
    </row>
    <row r="16" spans="1:16">
      <c r="A16" s="3">
        <f ca="1"/>
        <v>2</v>
      </c>
      <c r="B16" s="3">
        <f ca="1"/>
        <v>4</v>
      </c>
      <c r="C16" s="4">
        <f ca="1"/>
        <v>0</v>
      </c>
      <c r="D16" s="3">
        <f ca="1"/>
        <v>0</v>
      </c>
      <c r="E16" s="5" t="str">
        <f ca="1"/>
        <v>2.4.</v>
      </c>
      <c r="F16" s="5" t="str">
        <f ca="1"/>
        <v>2.4.</v>
      </c>
      <c r="G16" s="5" t="str">
        <f ca="1"/>
        <v>2.4.</v>
      </c>
      <c r="H16" s="5" t="str">
        <f ca="1"/>
        <v>Brežine in zelenice</v>
      </c>
      <c r="I16" s="5">
        <f ca="1"/>
        <v>0</v>
      </c>
      <c r="J16" s="5">
        <f ca="1"/>
        <v>0</v>
      </c>
      <c r="K16" s="5">
        <f ca="1"/>
        <v>0</v>
      </c>
      <c r="L16" s="5">
        <f ca="1"/>
        <v>0</v>
      </c>
      <c r="M16" s="5" t="str">
        <f ca="1"/>
        <v/>
      </c>
      <c r="N16" s="5">
        <f ca="1"/>
        <v>0</v>
      </c>
      <c r="O16" s="6">
        <f ca="1"/>
        <v>0</v>
      </c>
      <c r="P16" s="5">
        <f ca="1"/>
        <v>0</v>
      </c>
    </row>
    <row r="17" spans="1:16">
      <c r="A17" s="3">
        <f ca="1"/>
        <v>2</v>
      </c>
      <c r="B17" s="3">
        <f ca="1"/>
        <v>5</v>
      </c>
      <c r="C17" s="4">
        <f ca="1"/>
        <v>0</v>
      </c>
      <c r="D17" s="3">
        <f ca="1"/>
        <v>0</v>
      </c>
      <c r="E17" s="5" t="str">
        <f ca="1"/>
        <v>2.5.</v>
      </c>
      <c r="F17" s="5" t="str">
        <f ca="1"/>
        <v>2.5.</v>
      </c>
      <c r="G17" s="5" t="str">
        <f ca="1"/>
        <v>2.5.</v>
      </c>
      <c r="H17" s="5" t="str">
        <f ca="1"/>
        <v>Prevozi, razprostiranje in ureditev deponij materiala</v>
      </c>
      <c r="I17" s="5">
        <f ca="1"/>
        <v>0</v>
      </c>
      <c r="J17" s="5">
        <f ca="1"/>
        <v>0</v>
      </c>
      <c r="K17" s="5">
        <f ca="1"/>
        <v>0</v>
      </c>
      <c r="L17" s="5">
        <f ca="1"/>
        <v>0</v>
      </c>
      <c r="M17" s="5" t="str">
        <f ca="1"/>
        <v/>
      </c>
      <c r="N17" s="5">
        <f ca="1"/>
        <v>0</v>
      </c>
      <c r="O17" s="6">
        <f ca="1"/>
        <v>0</v>
      </c>
      <c r="P17" s="5">
        <f ca="1"/>
        <v>0</v>
      </c>
    </row>
    <row r="18" spans="1:16">
      <c r="A18" s="3">
        <f ca="1"/>
        <v>3</v>
      </c>
      <c r="B18" s="3">
        <f ca="1"/>
        <v>0</v>
      </c>
      <c r="C18" s="4">
        <f ca="1"/>
        <v>0</v>
      </c>
      <c r="D18" s="3">
        <f ca="1"/>
        <v>0</v>
      </c>
      <c r="E18" s="5" t="str">
        <f ca="1"/>
        <v>3.</v>
      </c>
      <c r="F18" s="5" t="str">
        <f ca="1"/>
        <v>3.</v>
      </c>
      <c r="G18" s="5" t="str">
        <f ca="1"/>
        <v>3.</v>
      </c>
      <c r="H18" s="5" t="str">
        <f ca="1"/>
        <v>ODVODNJAVANJE</v>
      </c>
      <c r="I18" s="5">
        <f ca="1"/>
        <v>0</v>
      </c>
      <c r="J18" s="5">
        <f ca="1"/>
        <v>0</v>
      </c>
      <c r="K18" s="5">
        <f ca="1"/>
        <v>0</v>
      </c>
      <c r="L18" s="5">
        <f ca="1"/>
        <v>0</v>
      </c>
      <c r="M18" s="5" t="str">
        <f ca="1"/>
        <v/>
      </c>
      <c r="N18" s="5">
        <f ca="1"/>
        <v>0</v>
      </c>
      <c r="O18" s="6">
        <f ca="1"/>
        <v>0</v>
      </c>
      <c r="P18" s="5">
        <f ca="1"/>
        <v>0</v>
      </c>
    </row>
    <row r="19" spans="1:16">
      <c r="A19" s="3">
        <f ca="1"/>
        <v>4</v>
      </c>
      <c r="B19" s="3">
        <f ca="1"/>
        <v>0</v>
      </c>
      <c r="C19" s="4">
        <f ca="1"/>
        <v>0</v>
      </c>
      <c r="D19" s="3">
        <f ca="1"/>
        <v>0</v>
      </c>
      <c r="E19" s="5" t="str">
        <f ca="1"/>
        <v>4.</v>
      </c>
      <c r="F19" s="5" t="str">
        <f ca="1"/>
        <v>4.</v>
      </c>
      <c r="G19" s="5" t="str">
        <f ca="1"/>
        <v>4.</v>
      </c>
      <c r="H19" s="5" t="str">
        <f ca="1"/>
        <v>GRADBENA DELA</v>
      </c>
      <c r="I19" s="5">
        <f ca="1"/>
        <v>0</v>
      </c>
      <c r="J19" s="5">
        <f ca="1"/>
        <v>0</v>
      </c>
      <c r="K19" s="5">
        <f ca="1"/>
        <v>0</v>
      </c>
      <c r="L19" s="5">
        <f ca="1"/>
        <v>0</v>
      </c>
      <c r="M19" s="5" t="str">
        <f ca="1"/>
        <v/>
      </c>
      <c r="N19" s="5">
        <f ca="1"/>
        <v>0</v>
      </c>
      <c r="O19" s="6">
        <f ca="1"/>
        <v>0</v>
      </c>
      <c r="P19" s="5">
        <f ca="1"/>
        <v>0</v>
      </c>
    </row>
    <row r="20" spans="1:16">
      <c r="A20" s="3">
        <f ca="1"/>
        <v>4</v>
      </c>
      <c r="B20" s="3">
        <f ca="1"/>
        <v>1</v>
      </c>
      <c r="C20" s="4">
        <f ca="1"/>
        <v>0</v>
      </c>
      <c r="D20" s="3">
        <f ca="1"/>
        <v>0</v>
      </c>
      <c r="E20" s="5" t="str">
        <f ca="1"/>
        <v>4.1.</v>
      </c>
      <c r="F20" s="5" t="str">
        <f ca="1"/>
        <v>4.1.</v>
      </c>
      <c r="G20" s="5" t="str">
        <f ca="1"/>
        <v>4.1.</v>
      </c>
      <c r="H20" s="5" t="str">
        <f ca="1"/>
        <v>Tesarska dela</v>
      </c>
      <c r="I20" s="5">
        <f ca="1"/>
        <v>0</v>
      </c>
      <c r="J20" s="5">
        <f ca="1"/>
        <v>0</v>
      </c>
      <c r="K20" s="5">
        <f ca="1"/>
        <v>0</v>
      </c>
      <c r="L20" s="5">
        <f ca="1"/>
        <v>0</v>
      </c>
      <c r="M20" s="5" t="str">
        <f ca="1"/>
        <v/>
      </c>
      <c r="N20" s="5">
        <f ca="1"/>
        <v>0</v>
      </c>
      <c r="O20" s="6">
        <f ca="1"/>
        <v>0</v>
      </c>
      <c r="P20" s="5">
        <f ca="1"/>
        <v>0</v>
      </c>
    </row>
    <row r="21" spans="1:16">
      <c r="A21" s="3">
        <f ca="1"/>
        <v>4</v>
      </c>
      <c r="B21" s="3">
        <f ca="1"/>
        <v>2</v>
      </c>
      <c r="C21" s="4">
        <f ca="1"/>
        <v>0</v>
      </c>
      <c r="D21" s="3">
        <f ca="1"/>
        <v>0</v>
      </c>
      <c r="E21" s="5" t="str">
        <f ca="1"/>
        <v>4.2.</v>
      </c>
      <c r="F21" s="5" t="str">
        <f ca="1"/>
        <v>4.2.</v>
      </c>
      <c r="G21" s="5" t="str">
        <f ca="1"/>
        <v>4.2.</v>
      </c>
      <c r="H21" s="5" t="str">
        <f ca="1"/>
        <v>Nasipi, zasipi, posteljica</v>
      </c>
      <c r="I21" s="5">
        <f ca="1"/>
        <v>0</v>
      </c>
      <c r="J21" s="5">
        <f ca="1"/>
        <v>0</v>
      </c>
      <c r="K21" s="5">
        <f ca="1"/>
        <v>0</v>
      </c>
      <c r="L21" s="5">
        <f ca="1"/>
        <v>0</v>
      </c>
      <c r="M21" s="5" t="str">
        <f ca="1"/>
        <v/>
      </c>
      <c r="N21" s="5">
        <f ca="1"/>
        <v>0</v>
      </c>
      <c r="O21" s="6">
        <f ca="1"/>
        <v>0</v>
      </c>
      <c r="P21" s="5">
        <f ca="1"/>
        <v>0</v>
      </c>
    </row>
    <row r="22" spans="1:16">
      <c r="A22" s="3">
        <f ca="1"/>
        <v>4</v>
      </c>
      <c r="B22" s="3">
        <f ca="1"/>
        <v>3</v>
      </c>
      <c r="C22" s="4">
        <f ca="1"/>
        <v>0</v>
      </c>
      <c r="D22" s="3">
        <f ca="1"/>
        <v>0</v>
      </c>
      <c r="E22" s="5" t="str">
        <f ca="1"/>
        <v>4.3.</v>
      </c>
      <c r="F22" s="5" t="str">
        <f ca="1"/>
        <v>4.3.</v>
      </c>
      <c r="G22" s="5" t="str">
        <f ca="1"/>
        <v>4.3.</v>
      </c>
      <c r="H22" s="5" t="str">
        <f ca="1"/>
        <v>Dela s cementnim betonom</v>
      </c>
      <c r="I22" s="5">
        <f ca="1"/>
        <v>0</v>
      </c>
      <c r="J22" s="5">
        <f ca="1"/>
        <v>0</v>
      </c>
      <c r="K22" s="5">
        <f ca="1"/>
        <v>0</v>
      </c>
      <c r="L22" s="5">
        <f ca="1"/>
        <v>0</v>
      </c>
      <c r="M22" s="5" t="str">
        <f ca="1"/>
        <v/>
      </c>
      <c r="N22" s="5">
        <f ca="1"/>
        <v>0</v>
      </c>
      <c r="O22" s="6">
        <f ca="1"/>
        <v>0</v>
      </c>
      <c r="P22" s="5">
        <f ca="1"/>
        <v>0</v>
      </c>
    </row>
    <row r="23" spans="1:16">
      <c r="A23" s="3">
        <f ca="1"/>
        <v>5</v>
      </c>
      <c r="B23" s="3">
        <f ca="1"/>
        <v>0</v>
      </c>
      <c r="C23" s="4">
        <f ca="1"/>
        <v>0</v>
      </c>
      <c r="D23" s="3">
        <f ca="1"/>
        <v>0</v>
      </c>
      <c r="E23" s="5" t="str">
        <f ca="1"/>
        <v>5.</v>
      </c>
      <c r="F23" s="5" t="str">
        <f ca="1"/>
        <v>5.</v>
      </c>
      <c r="G23" s="5" t="str">
        <f ca="1"/>
        <v>5.</v>
      </c>
      <c r="H23" s="5" t="str">
        <f ca="1"/>
        <v>ZASADITEV</v>
      </c>
      <c r="I23" s="5">
        <f ca="1"/>
        <v>0</v>
      </c>
      <c r="J23" s="5">
        <f ca="1"/>
        <v>0</v>
      </c>
      <c r="K23" s="5">
        <f ca="1"/>
        <v>0</v>
      </c>
      <c r="L23" s="5">
        <f ca="1"/>
        <v>0</v>
      </c>
      <c r="M23" s="5" t="str">
        <f ca="1"/>
        <v/>
      </c>
      <c r="N23" s="5">
        <f ca="1"/>
        <v>0</v>
      </c>
      <c r="O23" s="6">
        <f ca="1"/>
        <v>0</v>
      </c>
      <c r="P23" s="5">
        <f ca="1"/>
        <v>0</v>
      </c>
    </row>
    <row r="24" spans="1:16">
      <c r="A24" s="3">
        <f ca="1"/>
        <v>5</v>
      </c>
      <c r="B24" s="3">
        <f ca="1"/>
        <v>1</v>
      </c>
      <c r="C24" s="4">
        <f ca="1"/>
        <v>0</v>
      </c>
      <c r="D24" s="3">
        <f ca="1"/>
        <v>0</v>
      </c>
      <c r="E24" s="5" t="str">
        <f ca="1"/>
        <v>5.1.</v>
      </c>
      <c r="F24" s="5" t="str">
        <f ca="1"/>
        <v>5.1.</v>
      </c>
      <c r="G24" s="5" t="str">
        <f ca="1"/>
        <v>5.1.</v>
      </c>
      <c r="H24" s="5" t="str">
        <f ca="1"/>
        <v>Drevesa</v>
      </c>
      <c r="I24" s="5">
        <f ca="1"/>
        <v>0</v>
      </c>
      <c r="J24" s="5">
        <f ca="1"/>
        <v>0</v>
      </c>
      <c r="K24" s="5">
        <f ca="1"/>
        <v>0</v>
      </c>
      <c r="L24" s="5">
        <f ca="1"/>
        <v>0</v>
      </c>
      <c r="M24" s="5" t="str">
        <f ca="1"/>
        <v/>
      </c>
      <c r="N24" s="5">
        <f ca="1"/>
        <v>0</v>
      </c>
      <c r="O24" s="6">
        <f ca="1"/>
        <v>0</v>
      </c>
      <c r="P24" s="5">
        <f ca="1"/>
        <v>0</v>
      </c>
    </row>
    <row r="25" spans="1:16">
      <c r="A25" s="3">
        <f ca="1"/>
        <v>5</v>
      </c>
      <c r="B25" s="3">
        <f ca="1"/>
        <v>2</v>
      </c>
      <c r="C25" s="4">
        <f ca="1"/>
        <v>0</v>
      </c>
      <c r="D25" s="3">
        <f ca="1"/>
        <v>0</v>
      </c>
      <c r="E25" s="5" t="str">
        <f ca="1"/>
        <v>5.2.</v>
      </c>
      <c r="F25" s="5" t="str">
        <f ca="1"/>
        <v>5.2.</v>
      </c>
      <c r="G25" s="5" t="str">
        <f ca="1"/>
        <v>5.2.</v>
      </c>
      <c r="H25" s="5" t="str">
        <f ca="1"/>
        <v>Grmovnice</v>
      </c>
      <c r="I25" s="5">
        <f ca="1"/>
        <v>0</v>
      </c>
      <c r="J25" s="5">
        <f ca="1"/>
        <v>0</v>
      </c>
      <c r="K25" s="5">
        <f ca="1"/>
        <v>0</v>
      </c>
      <c r="L25" s="5">
        <f ca="1"/>
        <v>0</v>
      </c>
      <c r="M25" s="5" t="str">
        <f ca="1"/>
        <v/>
      </c>
      <c r="N25" s="5">
        <f ca="1"/>
        <v>0</v>
      </c>
      <c r="O25" s="6">
        <f ca="1"/>
        <v>0</v>
      </c>
      <c r="P25" s="5">
        <f ca="1"/>
        <v>0</v>
      </c>
    </row>
    <row r="26" spans="1:16">
      <c r="A26" s="3">
        <f ca="1"/>
        <v>5</v>
      </c>
      <c r="B26" s="3">
        <f ca="1"/>
        <v>3</v>
      </c>
      <c r="C26" s="4">
        <f ca="1"/>
        <v>0</v>
      </c>
      <c r="D26" s="3">
        <f ca="1"/>
        <v>0</v>
      </c>
      <c r="E26" s="5" t="str">
        <f ca="1"/>
        <v>5.3.</v>
      </c>
      <c r="F26" s="5" t="str">
        <f ca="1"/>
        <v>5.3.</v>
      </c>
      <c r="G26" s="5" t="str">
        <f ca="1"/>
        <v>5.3.</v>
      </c>
      <c r="H26" s="5" t="str">
        <f ca="1"/>
        <v>Pokrovna zasaditev in trajnice</v>
      </c>
      <c r="I26" s="5">
        <f ca="1"/>
        <v>0</v>
      </c>
      <c r="J26" s="5">
        <f ca="1"/>
        <v>0</v>
      </c>
      <c r="K26" s="5">
        <f ca="1"/>
        <v>0</v>
      </c>
      <c r="L26" s="5">
        <f ca="1"/>
        <v>0</v>
      </c>
      <c r="M26" s="5" t="str">
        <f ca="1"/>
        <v/>
      </c>
      <c r="N26" s="5">
        <f ca="1"/>
        <v>0</v>
      </c>
      <c r="O26" s="6">
        <f ca="1"/>
        <v>0</v>
      </c>
      <c r="P26" s="5">
        <f ca="1"/>
        <v>0</v>
      </c>
    </row>
    <row r="27" spans="1:16">
      <c r="A27" s="3">
        <f ca="1"/>
        <v>5</v>
      </c>
      <c r="B27" s="3">
        <f ca="1"/>
        <v>0</v>
      </c>
      <c r="C27" s="4">
        <f ca="1"/>
        <v>4</v>
      </c>
      <c r="D27" s="3">
        <f ca="1"/>
        <v>0</v>
      </c>
      <c r="E27" s="5" t="str">
        <f ca="1"/>
        <v>5.4.</v>
      </c>
      <c r="F27" s="5" t="str">
        <f ca="1"/>
        <v>5.4.</v>
      </c>
      <c r="G27" s="5" t="str">
        <f ca="1"/>
        <v>5.4.</v>
      </c>
      <c r="H27" s="5" t="str">
        <f ca="1"/>
        <v>Trata</v>
      </c>
      <c r="I27" s="5">
        <f ca="1"/>
        <v>0</v>
      </c>
      <c r="J27" s="5">
        <f ca="1"/>
        <v>0</v>
      </c>
      <c r="K27" s="5">
        <f ca="1"/>
        <v>0</v>
      </c>
      <c r="L27" s="5">
        <f ca="1"/>
        <v>0</v>
      </c>
      <c r="M27" s="5" t="str">
        <f ca="1"/>
        <v/>
      </c>
      <c r="N27" s="5">
        <f ca="1"/>
        <v>0</v>
      </c>
      <c r="O27" s="6">
        <f ca="1"/>
        <v>0</v>
      </c>
      <c r="P27" s="5">
        <f ca="1"/>
        <v>0</v>
      </c>
    </row>
    <row r="28" spans="1:16">
      <c r="A28" s="3">
        <f ca="1"/>
        <v>5</v>
      </c>
      <c r="B28" s="3">
        <f ca="1"/>
        <v>5</v>
      </c>
      <c r="C28" s="4">
        <f ca="1"/>
        <v>0</v>
      </c>
      <c r="D28" s="3">
        <f ca="1"/>
        <v>0</v>
      </c>
      <c r="E28" s="5" t="str">
        <f ca="1"/>
        <v>5.5.</v>
      </c>
      <c r="F28" s="5" t="str">
        <f ca="1"/>
        <v>5.5.</v>
      </c>
      <c r="G28" s="5" t="str">
        <f ca="1"/>
        <v>5.5.</v>
      </c>
      <c r="H28" s="5" t="str">
        <f ca="1"/>
        <v>Ostali material za izvedbo saditve</v>
      </c>
      <c r="I28" s="5">
        <f ca="1"/>
        <v>0</v>
      </c>
      <c r="J28" s="5">
        <f ca="1"/>
        <v>0</v>
      </c>
      <c r="K28" s="5">
        <f ca="1"/>
        <v>0</v>
      </c>
      <c r="L28" s="5">
        <f ca="1"/>
        <v>0</v>
      </c>
      <c r="M28" s="5" t="str">
        <f ca="1"/>
        <v/>
      </c>
      <c r="N28" s="5">
        <f ca="1"/>
        <v>0</v>
      </c>
      <c r="O28" s="6">
        <f ca="1"/>
        <v>0</v>
      </c>
      <c r="P28" s="5">
        <f ca="1"/>
        <v>0</v>
      </c>
    </row>
    <row r="29" spans="1:16">
      <c r="A29" s="3">
        <f ca="1"/>
        <v>5</v>
      </c>
      <c r="B29" s="3">
        <f ca="1"/>
        <v>6</v>
      </c>
      <c r="C29" s="4">
        <f ca="1"/>
        <v>0</v>
      </c>
      <c r="D29" s="3">
        <f ca="1"/>
        <v>0</v>
      </c>
      <c r="E29" s="5" t="str">
        <f ca="1"/>
        <v>5.6.</v>
      </c>
      <c r="F29" s="5" t="str">
        <f ca="1"/>
        <v>5.6.</v>
      </c>
      <c r="G29" s="5" t="str">
        <f ca="1"/>
        <v>5.6.</v>
      </c>
      <c r="H29" s="5" t="str">
        <f ca="1"/>
        <v>Storitve</v>
      </c>
      <c r="I29" s="5">
        <f ca="1"/>
        <v>0</v>
      </c>
      <c r="J29" s="5">
        <f ca="1"/>
        <v>0</v>
      </c>
      <c r="K29" s="5">
        <f ca="1"/>
        <v>0</v>
      </c>
      <c r="L29" s="5">
        <f ca="1"/>
        <v>0</v>
      </c>
      <c r="M29" s="5" t="str">
        <f ca="1"/>
        <v/>
      </c>
      <c r="N29" s="5">
        <f ca="1"/>
        <v>0</v>
      </c>
      <c r="O29" s="6">
        <f ca="1"/>
        <v>0</v>
      </c>
      <c r="P29" s="5">
        <f ca="1"/>
        <v>0</v>
      </c>
    </row>
    <row r="30" spans="1:16">
      <c r="A30" s="3">
        <f ca="1"/>
        <v>6</v>
      </c>
      <c r="B30" s="3">
        <f ca="1"/>
        <v>0</v>
      </c>
      <c r="C30" s="4">
        <f ca="1"/>
        <v>0</v>
      </c>
      <c r="D30" s="3">
        <f ca="1"/>
        <v>0</v>
      </c>
      <c r="E30" s="5" t="str">
        <f ca="1"/>
        <v>6.</v>
      </c>
      <c r="F30" s="5" t="str">
        <f ca="1"/>
        <v>6.</v>
      </c>
      <c r="G30" s="5" t="str">
        <f ca="1"/>
        <v>6.</v>
      </c>
      <c r="H30" s="5" t="str">
        <f ca="1"/>
        <v>OPREMA</v>
      </c>
      <c r="I30" s="5">
        <f ca="1"/>
        <v>0</v>
      </c>
      <c r="J30" s="5">
        <f ca="1"/>
        <v>0</v>
      </c>
      <c r="K30" s="5">
        <f ca="1"/>
        <v>0</v>
      </c>
      <c r="L30" s="5">
        <f ca="1"/>
        <v>0</v>
      </c>
      <c r="M30" s="5" t="str">
        <f ca="1"/>
        <v/>
      </c>
      <c r="N30" s="5">
        <f ca="1"/>
        <v>0</v>
      </c>
      <c r="O30" s="6">
        <f ca="1"/>
        <v>0</v>
      </c>
      <c r="P30" s="5">
        <f ca="1"/>
        <v>0</v>
      </c>
    </row>
    <row r="31" spans="1:16">
      <c r="A31" s="3">
        <f ca="1"/>
        <v>6</v>
      </c>
      <c r="B31" s="3">
        <f ca="1"/>
        <v>1</v>
      </c>
      <c r="C31" s="4">
        <f ca="1"/>
        <v>0</v>
      </c>
      <c r="D31" s="3">
        <f ca="1"/>
        <v>0</v>
      </c>
      <c r="E31" s="5" t="str">
        <f ca="1"/>
        <v>6.1.</v>
      </c>
      <c r="F31" s="5" t="str">
        <f ca="1"/>
        <v>6.1.</v>
      </c>
      <c r="G31" s="5" t="str">
        <f ca="1"/>
        <v>6.1.</v>
      </c>
      <c r="H31" s="5" t="str">
        <f ca="1"/>
        <v>Urbana oprema</v>
      </c>
      <c r="I31" s="5">
        <f ca="1"/>
        <v>0</v>
      </c>
      <c r="J31" s="5">
        <f ca="1"/>
        <v>0</v>
      </c>
      <c r="K31" s="5">
        <f ca="1"/>
        <v>0</v>
      </c>
      <c r="L31" s="5">
        <f ca="1"/>
        <v>0</v>
      </c>
      <c r="M31" s="5" t="str">
        <f ca="1"/>
        <v/>
      </c>
      <c r="N31" s="5">
        <f ca="1"/>
        <v>0</v>
      </c>
      <c r="O31" s="6">
        <f ca="1"/>
        <v>0</v>
      </c>
      <c r="P31" s="5">
        <f ca="1"/>
        <v>0</v>
      </c>
    </row>
    <row r="32" spans="1:16">
      <c r="A32" s="3">
        <f ca="1"/>
        <v>6</v>
      </c>
      <c r="B32" s="3">
        <f ca="1"/>
        <v>2</v>
      </c>
      <c r="C32" s="4">
        <f ca="1"/>
        <v>0</v>
      </c>
      <c r="D32" s="3">
        <f ca="1"/>
        <v>0</v>
      </c>
      <c r="E32" s="5" t="str">
        <f ca="1"/>
        <v>6.2.</v>
      </c>
      <c r="F32" s="5" t="str">
        <f ca="1"/>
        <v>6.2.</v>
      </c>
      <c r="G32" s="5" t="str">
        <f ca="1"/>
        <v>6.2.</v>
      </c>
      <c r="H32" s="5" t="str">
        <f ca="1"/>
        <v>Računalniška oprema in ostalo</v>
      </c>
      <c r="I32" s="5">
        <f ca="1"/>
        <v>0</v>
      </c>
      <c r="J32" s="5">
        <f ca="1"/>
        <v>0</v>
      </c>
      <c r="K32" s="5">
        <f ca="1"/>
        <v>0</v>
      </c>
      <c r="L32" s="5">
        <f ca="1"/>
        <v>0</v>
      </c>
      <c r="M32" s="5" t="str">
        <f ca="1"/>
        <v/>
      </c>
      <c r="N32" s="5">
        <f ca="1"/>
        <v>0</v>
      </c>
      <c r="O32" s="6">
        <f ca="1"/>
        <v>0</v>
      </c>
      <c r="P32" s="5">
        <f ca="1"/>
        <v>0</v>
      </c>
    </row>
  </sheetData>
  <mergeCells count="8">
    <mergeCell ref="G6:I6"/>
    <mergeCell ref="G7:I7"/>
    <mergeCell ref="G8:I8"/>
    <mergeCell ref="G1:O1"/>
    <mergeCell ref="G2:O2"/>
    <mergeCell ref="G3:O3"/>
    <mergeCell ref="G4:I4"/>
    <mergeCell ref="G5:I5"/>
  </mergeCells>
  <conditionalFormatting sqref="G1:O1048576">
    <cfRule type="expression" dxfId="5" priority="2">
      <formula>AND($B1=0,$I1&lt;&gt;"")</formula>
    </cfRule>
    <cfRule type="expression" dxfId="4" priority="3">
      <formula>AND($B1&lt;&gt;0,$I1&lt;&gt;"")</formula>
    </cfRule>
  </conditionalFormatting>
  <printOptions horizontalCentered="1"/>
  <pageMargins left="0.98402777777777795" right="0.59027777777777801" top="1.1812499999999999" bottom="1.18055555555556" header="0.511811023622047" footer="0.51180555555555596"/>
  <pageSetup paperSize="9" scale="85" orientation="portrait" horizontalDpi="300" verticalDpi="300"/>
  <headerFooter>
    <oddFooter>&amp;L&amp;9Rekapitulacija&amp;R&amp;9Stran &amp;"Calibri,Bold"&amp;P&amp;"Calibri,Regular" od &amp;N</oddFooter>
  </headerFooter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97"/>
  <sheetViews>
    <sheetView tabSelected="1" topLeftCell="A89" zoomScale="108" zoomScaleNormal="108" workbookViewId="0">
      <selection activeCell="H94" sqref="H94"/>
    </sheetView>
  </sheetViews>
  <sheetFormatPr defaultColWidth="9" defaultRowHeight="12"/>
  <cols>
    <col min="1" max="1" width="2.7109375" style="12" customWidth="1"/>
    <col min="2" max="2" width="3" style="12" customWidth="1"/>
    <col min="3" max="3" width="3.85546875" style="12" customWidth="1"/>
    <col min="4" max="4" width="3.28515625" style="12" customWidth="1"/>
    <col min="5" max="5" width="4.7109375" style="12" customWidth="1"/>
    <col min="6" max="6" width="4.85546875" style="12" customWidth="1"/>
    <col min="7" max="7" width="10.140625" style="12" customWidth="1"/>
    <col min="8" max="8" width="38.7109375" style="12" customWidth="1"/>
    <col min="9" max="9" width="28" style="12" customWidth="1"/>
    <col min="10" max="10" width="10.140625" style="12" customWidth="1"/>
    <col min="11" max="11" width="12.7109375" style="13" customWidth="1"/>
    <col min="12" max="12" width="12.7109375" style="12" customWidth="1"/>
    <col min="13" max="13" width="12.7109375" style="12" hidden="1" customWidth="1"/>
    <col min="14" max="16" width="12.7109375" style="12" customWidth="1"/>
    <col min="17" max="16384" width="9" style="12"/>
  </cols>
  <sheetData>
    <row r="1" spans="1:16">
      <c r="A1" s="14" t="s">
        <v>7</v>
      </c>
      <c r="B1" s="15" t="s">
        <v>8</v>
      </c>
      <c r="C1" s="15" t="s">
        <v>9</v>
      </c>
      <c r="D1" s="15" t="s">
        <v>10</v>
      </c>
      <c r="E1" s="15" t="s">
        <v>11</v>
      </c>
      <c r="F1" s="15" t="s">
        <v>12</v>
      </c>
      <c r="G1" s="16" t="s">
        <v>13</v>
      </c>
      <c r="H1" s="16" t="s">
        <v>14</v>
      </c>
      <c r="I1" s="16" t="s">
        <v>15</v>
      </c>
      <c r="J1" s="17" t="s">
        <v>16</v>
      </c>
      <c r="K1" s="18" t="s">
        <v>17</v>
      </c>
      <c r="L1" s="18" t="s">
        <v>18</v>
      </c>
      <c r="M1" s="19" t="s">
        <v>19</v>
      </c>
      <c r="N1" s="18" t="s">
        <v>20</v>
      </c>
      <c r="O1" s="17" t="s">
        <v>21</v>
      </c>
      <c r="P1" s="16" t="s">
        <v>22</v>
      </c>
    </row>
    <row r="2" spans="1:16">
      <c r="A2" s="20">
        <v>1</v>
      </c>
      <c r="B2" s="21"/>
      <c r="C2" s="21"/>
      <c r="D2" s="21"/>
      <c r="E2" s="16" t="str">
        <f>_xlfn.TEXTJOIN(".",TRUE(),Popis01[[#This Row],[Nivo 1]:[Nivo 4]])&amp;"."</f>
        <v>1.</v>
      </c>
      <c r="F2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1.</v>
      </c>
      <c r="G2" s="22" t="str">
        <f ca="1">IF(Popis01[[#This Row],[Poglavje]]="",IF(OFFSET(Popis01[[#This Row],[Poglavje]],-1,0)="",OFFSET(Popis01[[#This Row],[Št. postavke]],-1,0)+1,1),Popis01[[#This Row],[Poglavje]])</f>
        <v>1.</v>
      </c>
      <c r="H2" s="23" t="s">
        <v>23</v>
      </c>
      <c r="I2" s="23"/>
      <c r="J2" s="24"/>
      <c r="K2" s="25"/>
      <c r="L2" s="26"/>
      <c r="M2" s="26" t="str">
        <f ca="1">IF(AND(Popis01[[#This Row],[Poglavje]]="",Popis01[[#This Row],[Enota mere]]&lt;&gt;"*"),ROUND(Popis01[[#This Row],[Količina]]*Popis01[[#This Row],[Cena na enoto]],2),"")</f>
        <v/>
      </c>
      <c r="N2" s="26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2" s="27"/>
      <c r="P2" s="28"/>
    </row>
    <row r="3" spans="1:16">
      <c r="A3" s="20">
        <v>1</v>
      </c>
      <c r="B3" s="21">
        <v>1</v>
      </c>
      <c r="C3" s="21"/>
      <c r="D3" s="21"/>
      <c r="E3" s="16" t="str">
        <f>_xlfn.TEXTJOIN(".",TRUE(),Popis01[[#This Row],[Nivo 1]:[Nivo 4]])&amp;"."</f>
        <v>1.1.</v>
      </c>
      <c r="F3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1.1.</v>
      </c>
      <c r="G3" s="22" t="str">
        <f ca="1">IF(Popis01[[#This Row],[Poglavje]]="",IF(OFFSET(Popis01[[#This Row],[Poglavje]],-1,0)="",OFFSET(Popis01[[#This Row],[Št. postavke]],-1,0)+1,1),Popis01[[#This Row],[Poglavje]])</f>
        <v>1.1.</v>
      </c>
      <c r="H3" s="23" t="s">
        <v>24</v>
      </c>
      <c r="I3" s="23"/>
      <c r="J3" s="24"/>
      <c r="K3" s="25"/>
      <c r="L3" s="26"/>
      <c r="M3" s="26" t="str">
        <f ca="1">IF(AND(Popis01[[#This Row],[Poglavje]]="",Popis01[[#This Row],[Enota mere]]&lt;&gt;"*"),ROUND(Popis01[[#This Row],[Količina]]*Popis01[[#This Row],[Cena na enoto]],2),"")</f>
        <v/>
      </c>
      <c r="N3" s="26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3" s="27"/>
      <c r="P3" s="28"/>
    </row>
    <row r="4" spans="1:16" s="39" customFormat="1" ht="36">
      <c r="A4" s="29">
        <v>1</v>
      </c>
      <c r="B4" s="30">
        <v>1</v>
      </c>
      <c r="C4" s="30"/>
      <c r="D4" s="30"/>
      <c r="E4" s="31" t="str">
        <f>_xlfn.TEXTJOIN(".",TRUE(),Popis01[[#This Row],[Nivo 1]:[Nivo 4]])&amp;"."</f>
        <v>1.1.</v>
      </c>
      <c r="F4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4" s="32">
        <f ca="1">IF(Popis01[[#This Row],[Poglavje]]="",IF(OFFSET(Popis01[[#This Row],[Poglavje]],-1,0)="",OFFSET(Popis01[[#This Row],[Št. postavke]],-1,0)+1,1),Popis01[[#This Row],[Poglavje]])</f>
        <v>1</v>
      </c>
      <c r="H4" s="33" t="s">
        <v>25</v>
      </c>
      <c r="I4" s="33" t="s">
        <v>26</v>
      </c>
      <c r="J4" s="34" t="s">
        <v>27</v>
      </c>
      <c r="K4" s="35">
        <v>57</v>
      </c>
      <c r="L4" s="36"/>
      <c r="M4" s="36">
        <f ca="1">IF(AND(Popis01[[#This Row],[Poglavje]]="",Popis01[[#This Row],[Enota mere]]&lt;&gt;"*"),ROUND(Popis01[[#This Row],[Količina]]*Popis01[[#This Row],[Cena na enoto]],2),"")</f>
        <v>0</v>
      </c>
      <c r="N4" s="3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4" s="37"/>
      <c r="P4" s="38"/>
    </row>
    <row r="5" spans="1:16">
      <c r="A5" s="20">
        <v>2</v>
      </c>
      <c r="B5" s="21"/>
      <c r="C5" s="21"/>
      <c r="D5" s="21"/>
      <c r="E5" s="16" t="str">
        <f>_xlfn.TEXTJOIN(".",TRUE(),Popis01[[#This Row],[Nivo 1]:[Nivo 4]])&amp;"."</f>
        <v>2.</v>
      </c>
      <c r="F5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2.</v>
      </c>
      <c r="G5" s="22" t="str">
        <f ca="1">IF(Popis01[[#This Row],[Poglavje]]="",IF(OFFSET(Popis01[[#This Row],[Poglavje]],-1,0)="",OFFSET(Popis01[[#This Row],[Št. postavke]],-1,0)+1,1),Popis01[[#This Row],[Poglavje]])</f>
        <v>2.</v>
      </c>
      <c r="H5" s="23" t="s">
        <v>28</v>
      </c>
      <c r="I5" s="23"/>
      <c r="J5" s="24"/>
      <c r="K5" s="25"/>
      <c r="L5" s="26"/>
      <c r="M5" s="26" t="str">
        <f ca="1">IF(AND(Popis01[[#This Row],[Poglavje]]="",Popis01[[#This Row],[Enota mere]]&lt;&gt;"*"),ROUND(Popis01[[#This Row],[Količina]]*Popis01[[#This Row],[Cena na enoto]],2),"")</f>
        <v/>
      </c>
      <c r="N5" s="26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5" s="27"/>
      <c r="P5" s="28"/>
    </row>
    <row r="6" spans="1:16" ht="36">
      <c r="A6" s="20">
        <v>2</v>
      </c>
      <c r="B6" s="21"/>
      <c r="C6" s="21"/>
      <c r="D6" s="21"/>
      <c r="E6" s="16" t="str">
        <f>_xlfn.TEXTJOIN(".",TRUE(),Popis01[[#This Row],[Nivo 1]:[Nivo 4]])&amp;"."</f>
        <v>2.</v>
      </c>
      <c r="F6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6" s="22">
        <f ca="1">IF(Popis01[[#This Row],[Poglavje]]="",IF(OFFSET(Popis01[[#This Row],[Poglavje]],-1,0)="",OFFSET(Popis01[[#This Row],[Št. postavke]],-1,0)+1,1),Popis01[[#This Row],[Poglavje]])</f>
        <v>1</v>
      </c>
      <c r="H6" s="23" t="s">
        <v>29</v>
      </c>
      <c r="I6" s="23"/>
      <c r="J6" s="24" t="s">
        <v>30</v>
      </c>
      <c r="K6" s="25"/>
      <c r="L6" s="26"/>
      <c r="M6" s="26" t="str">
        <f ca="1">IF(AND(Popis01[[#This Row],[Poglavje]]="",Popis01[[#This Row],[Enota mere]]&lt;&gt;"*"),ROUND(Popis01[[#This Row],[Količina]]*Popis01[[#This Row],[Cena na enoto]],2),"")</f>
        <v/>
      </c>
      <c r="N6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6" s="27"/>
      <c r="P6" s="28"/>
    </row>
    <row r="7" spans="1:16">
      <c r="A7" s="20">
        <v>2</v>
      </c>
      <c r="B7" s="21">
        <v>1</v>
      </c>
      <c r="C7" s="21"/>
      <c r="D7" s="21"/>
      <c r="E7" s="16" t="str">
        <f>_xlfn.TEXTJOIN(".",TRUE(),Popis01[[#This Row],[Nivo 1]:[Nivo 4]])&amp;"."</f>
        <v>2.1.</v>
      </c>
      <c r="F7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2.1.</v>
      </c>
      <c r="G7" s="22" t="str">
        <f ca="1">IF(Popis01[[#This Row],[Poglavje]]="",IF(OFFSET(Popis01[[#This Row],[Poglavje]],-1,0)="",OFFSET(Popis01[[#This Row],[Št. postavke]],-1,0)+1,1),Popis01[[#This Row],[Poglavje]])</f>
        <v>2.1.</v>
      </c>
      <c r="H7" s="23" t="s">
        <v>31</v>
      </c>
      <c r="I7" s="23"/>
      <c r="J7" s="24"/>
      <c r="K7" s="25"/>
      <c r="L7" s="26"/>
      <c r="M7" s="26" t="str">
        <f ca="1">IF(AND(Popis01[[#This Row],[Poglavje]]="",Popis01[[#This Row],[Enota mere]]&lt;&gt;"*"),ROUND(Popis01[[#This Row],[Količina]]*Popis01[[#This Row],[Cena na enoto]],2),"")</f>
        <v/>
      </c>
      <c r="N7" s="26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7" s="27"/>
      <c r="P7" s="28"/>
    </row>
    <row r="8" spans="1:16" s="39" customFormat="1" ht="24">
      <c r="A8" s="20">
        <v>2</v>
      </c>
      <c r="B8" s="21">
        <v>1</v>
      </c>
      <c r="C8" s="21"/>
      <c r="D8" s="21"/>
      <c r="E8" s="16" t="str">
        <f>_xlfn.TEXTJOIN(".",TRUE(),Popis01[[#This Row],[Nivo 1]:[Nivo 4]])&amp;"."</f>
        <v>2.1.</v>
      </c>
      <c r="F8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8" s="22">
        <f ca="1">IF(Popis01[[#This Row],[Poglavje]]="",IF(OFFSET(Popis01[[#This Row],[Poglavje]],-1,0)="",OFFSET(Popis01[[#This Row],[Št. postavke]],-1,0)+1,1),Popis01[[#This Row],[Poglavje]])</f>
        <v>1</v>
      </c>
      <c r="H8" s="33" t="s">
        <v>32</v>
      </c>
      <c r="I8" s="23" t="s">
        <v>33</v>
      </c>
      <c r="J8" s="24" t="s">
        <v>34</v>
      </c>
      <c r="K8" s="25">
        <v>0.1</v>
      </c>
      <c r="L8" s="26"/>
      <c r="M8" s="26">
        <f ca="1">IF(AND(Popis01[[#This Row],[Poglavje]]="",Popis01[[#This Row],[Enota mere]]&lt;&gt;"*"),ROUND(Popis01[[#This Row],[Količina]]*Popis01[[#This Row],[Cena na enoto]],2),"")</f>
        <v>0</v>
      </c>
      <c r="N8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8" s="27"/>
      <c r="P8" s="28"/>
    </row>
    <row r="9" spans="1:16" ht="24">
      <c r="A9" s="29">
        <v>2</v>
      </c>
      <c r="B9" s="30">
        <v>1</v>
      </c>
      <c r="C9" s="30"/>
      <c r="D9" s="30"/>
      <c r="E9" s="31" t="str">
        <f>_xlfn.TEXTJOIN(".",TRUE(),Popis01[[#This Row],[Nivo 1]:[Nivo 4]])&amp;"."</f>
        <v>2.1.</v>
      </c>
      <c r="F9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9" s="32">
        <f ca="1">IF(Popis01[[#This Row],[Poglavje]]="",IF(OFFSET(Popis01[[#This Row],[Poglavje]],-1,0)="",OFFSET(Popis01[[#This Row],[Št. postavke]],-1,0)+1,1),Popis01[[#This Row],[Poglavje]])</f>
        <v>2</v>
      </c>
      <c r="H9" s="33" t="s">
        <v>35</v>
      </c>
      <c r="I9" s="33" t="s">
        <v>36</v>
      </c>
      <c r="J9" s="34" t="s">
        <v>34</v>
      </c>
      <c r="K9" s="35">
        <v>380</v>
      </c>
      <c r="L9" s="36"/>
      <c r="M9" s="36">
        <f ca="1">IF(AND(Popis01[[#This Row],[Poglavje]]="",Popis01[[#This Row],[Enota mere]]&lt;&gt;"*"),ROUND(Popis01[[#This Row],[Količina]]*Popis01[[#This Row],[Cena na enoto]],2),"")</f>
        <v>0</v>
      </c>
      <c r="N9" s="3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9" s="37"/>
      <c r="P9" s="38"/>
    </row>
    <row r="10" spans="1:16" s="39" customFormat="1">
      <c r="A10" s="20">
        <v>2</v>
      </c>
      <c r="B10" s="21">
        <v>2</v>
      </c>
      <c r="C10" s="21"/>
      <c r="D10" s="21"/>
      <c r="E10" s="16" t="str">
        <f>_xlfn.TEXTJOIN(".",TRUE(),Popis01[[#This Row],[Nivo 1]:[Nivo 4]])&amp;"."</f>
        <v>2.2.</v>
      </c>
      <c r="F10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2.2.</v>
      </c>
      <c r="G10" s="22" t="str">
        <f ca="1">IF(Popis01[[#This Row],[Poglavje]]="",IF(OFFSET(Popis01[[#This Row],[Poglavje]],-1,0)="",OFFSET(Popis01[[#This Row],[Št. postavke]],-1,0)+1,1),Popis01[[#This Row],[Poglavje]])</f>
        <v>2.2.</v>
      </c>
      <c r="H10" s="23" t="s">
        <v>37</v>
      </c>
      <c r="I10" s="23"/>
      <c r="J10" s="24"/>
      <c r="K10" s="25"/>
      <c r="L10" s="26"/>
      <c r="M10" s="26" t="str">
        <f ca="1">IF(AND(Popis01[[#This Row],[Poglavje]]="",Popis01[[#This Row],[Enota mere]]&lt;&gt;"*"),ROUND(Popis01[[#This Row],[Količina]]*Popis01[[#This Row],[Cena na enoto]],2),"")</f>
        <v/>
      </c>
      <c r="N10" s="26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10" s="27"/>
      <c r="P10" s="28"/>
    </row>
    <row r="11" spans="1:16" ht="24">
      <c r="A11" s="29">
        <v>2</v>
      </c>
      <c r="B11" s="30">
        <v>2</v>
      </c>
      <c r="C11" s="30"/>
      <c r="D11" s="30"/>
      <c r="E11" s="31" t="str">
        <f>_xlfn.TEXTJOIN(".",TRUE(),Popis01[[#This Row],[Nivo 1]:[Nivo 4]])&amp;"."</f>
        <v>2.2.</v>
      </c>
      <c r="F11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11" s="32">
        <f ca="1">IF(Popis01[[#This Row],[Poglavje]]="",IF(OFFSET(Popis01[[#This Row],[Poglavje]],-1,0)="",OFFSET(Popis01[[#This Row],[Št. postavke]],-1,0)+1,1),Popis01[[#This Row],[Poglavje]])</f>
        <v>1</v>
      </c>
      <c r="H11" s="33" t="s">
        <v>38</v>
      </c>
      <c r="I11" s="33" t="s">
        <v>39</v>
      </c>
      <c r="J11" s="34" t="s">
        <v>40</v>
      </c>
      <c r="K11" s="35">
        <v>35</v>
      </c>
      <c r="L11" s="36"/>
      <c r="M11" s="36">
        <f ca="1">IF(AND(Popis01[[#This Row],[Poglavje]]="",Popis01[[#This Row],[Enota mere]]&lt;&gt;"*"),ROUND(Popis01[[#This Row],[Količina]]*Popis01[[#This Row],[Cena na enoto]],2),"")</f>
        <v>0</v>
      </c>
      <c r="N11" s="3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11" s="37"/>
      <c r="P11" s="38"/>
    </row>
    <row r="12" spans="1:16" s="39" customFormat="1">
      <c r="A12" s="20">
        <v>2</v>
      </c>
      <c r="B12" s="21">
        <v>3</v>
      </c>
      <c r="C12" s="21"/>
      <c r="D12" s="21"/>
      <c r="E12" s="16" t="str">
        <f>_xlfn.TEXTJOIN(".",TRUE(),Popis01[[#This Row],[Nivo 1]:[Nivo 4]])&amp;"."</f>
        <v>2.3.</v>
      </c>
      <c r="F12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2.3.</v>
      </c>
      <c r="G12" s="22" t="str">
        <f ca="1">IF(Popis01[[#This Row],[Poglavje]]="",IF(OFFSET(Popis01[[#This Row],[Poglavje]],-1,0)="",OFFSET(Popis01[[#This Row],[Št. postavke]],-1,0)+1,1),Popis01[[#This Row],[Poglavje]])</f>
        <v>2.3.</v>
      </c>
      <c r="H12" s="16" t="s">
        <v>41</v>
      </c>
      <c r="I12" s="23"/>
      <c r="J12" s="24"/>
      <c r="K12" s="25"/>
      <c r="L12" s="26"/>
      <c r="M12" s="26" t="str">
        <f ca="1">IF(AND(Popis01[[#This Row],[Poglavje]]="",Popis01[[#This Row],[Enota mere]]&lt;&gt;"*"),ROUND(Popis01[[#This Row],[Količina]]*Popis01[[#This Row],[Cena na enoto]],2),"")</f>
        <v/>
      </c>
      <c r="N12" s="26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12" s="27"/>
      <c r="P12" s="28"/>
    </row>
    <row r="13" spans="1:16" ht="36">
      <c r="A13" s="29">
        <v>2</v>
      </c>
      <c r="B13" s="30">
        <v>3</v>
      </c>
      <c r="C13" s="30"/>
      <c r="D13" s="30"/>
      <c r="E13" s="31" t="str">
        <f>_xlfn.TEXTJOIN(".",TRUE(),Popis01[[#This Row],[Nivo 1]:[Nivo 4]])&amp;"."</f>
        <v>2.3.</v>
      </c>
      <c r="F13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13" s="32">
        <f ca="1">IF(Popis01[[#This Row],[Poglavje]]="",IF(OFFSET(Popis01[[#This Row],[Poglavje]],-1,0)="",OFFSET(Popis01[[#This Row],[Št. postavke]],-1,0)+1,1),Popis01[[#This Row],[Poglavje]])</f>
        <v>1</v>
      </c>
      <c r="H13" s="33" t="s">
        <v>42</v>
      </c>
      <c r="I13" s="33" t="s">
        <v>43</v>
      </c>
      <c r="J13" s="34" t="s">
        <v>40</v>
      </c>
      <c r="K13" s="35">
        <v>350</v>
      </c>
      <c r="L13" s="36"/>
      <c r="M13" s="36">
        <f ca="1">IF(AND(Popis01[[#This Row],[Poglavje]]="",Popis01[[#This Row],[Enota mere]]&lt;&gt;"*"),ROUND(Popis01[[#This Row],[Količina]]*Popis01[[#This Row],[Cena na enoto]],2),"")</f>
        <v>0</v>
      </c>
      <c r="N13" s="3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13" s="37"/>
      <c r="P13" s="38"/>
    </row>
    <row r="14" spans="1:16" s="39" customFormat="1">
      <c r="A14" s="20">
        <v>2</v>
      </c>
      <c r="B14" s="21">
        <v>4</v>
      </c>
      <c r="C14" s="21"/>
      <c r="D14" s="21"/>
      <c r="E14" s="16" t="str">
        <f>_xlfn.TEXTJOIN(".",TRUE(),Popis01[[#This Row],[Nivo 1]:[Nivo 4]])&amp;"."</f>
        <v>2.4.</v>
      </c>
      <c r="F14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2.4.</v>
      </c>
      <c r="G14" s="22" t="str">
        <f ca="1">IF(Popis01[[#This Row],[Poglavje]]="",IF(OFFSET(Popis01[[#This Row],[Poglavje]],-1,0)="",OFFSET(Popis01[[#This Row],[Št. postavke]],-1,0)+1,1),Popis01[[#This Row],[Poglavje]])</f>
        <v>2.4.</v>
      </c>
      <c r="H14" s="23" t="s">
        <v>44</v>
      </c>
      <c r="I14" s="23"/>
      <c r="J14" s="24"/>
      <c r="K14" s="25"/>
      <c r="L14" s="26"/>
      <c r="M14" s="26" t="str">
        <f ca="1">IF(AND(Popis01[[#This Row],[Poglavje]]="",Popis01[[#This Row],[Enota mere]]&lt;&gt;"*"),ROUND(Popis01[[#This Row],[Količina]]*Popis01[[#This Row],[Cena na enoto]],2),"")</f>
        <v/>
      </c>
      <c r="N14" s="26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14" s="27"/>
      <c r="P14" s="28"/>
    </row>
    <row r="15" spans="1:16" s="39" customFormat="1" ht="48">
      <c r="A15" s="29">
        <v>2</v>
      </c>
      <c r="B15" s="30">
        <v>4</v>
      </c>
      <c r="C15" s="30"/>
      <c r="D15" s="30"/>
      <c r="E15" s="31" t="str">
        <f>_xlfn.TEXTJOIN(".",TRUE(),Popis01[[#This Row],[Nivo 1]:[Nivo 4]])&amp;"."</f>
        <v>2.4.</v>
      </c>
      <c r="F15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15" s="32">
        <f ca="1">IF(Popis01[[#This Row],[Poglavje]]="",IF(OFFSET(Popis01[[#This Row],[Poglavje]],-1,0)="",OFFSET(Popis01[[#This Row],[Št. postavke]],-1,0)+1,1),Popis01[[#This Row],[Poglavje]])</f>
        <v>1</v>
      </c>
      <c r="H15" s="33" t="s">
        <v>45</v>
      </c>
      <c r="I15" s="33" t="s">
        <v>46</v>
      </c>
      <c r="J15" s="34" t="s">
        <v>40</v>
      </c>
      <c r="K15" s="35">
        <v>300</v>
      </c>
      <c r="L15" s="36"/>
      <c r="M15" s="36">
        <f ca="1">IF(AND(Popis01[[#This Row],[Poglavje]]="",Popis01[[#This Row],[Enota mere]]&lt;&gt;"*"),ROUND(Popis01[[#This Row],[Količina]]*Popis01[[#This Row],[Cena na enoto]],2),"")</f>
        <v>0</v>
      </c>
      <c r="N15" s="3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15" s="37"/>
      <c r="P15" s="38"/>
    </row>
    <row r="16" spans="1:16" s="39" customFormat="1">
      <c r="A16" s="20">
        <v>2</v>
      </c>
      <c r="B16" s="21">
        <v>5</v>
      </c>
      <c r="C16" s="21"/>
      <c r="D16" s="21"/>
      <c r="E16" s="16" t="str">
        <f>_xlfn.TEXTJOIN(".",TRUE(),Popis01[[#This Row],[Nivo 1]:[Nivo 4]])&amp;"."</f>
        <v>2.5.</v>
      </c>
      <c r="F16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2.5.</v>
      </c>
      <c r="G16" s="22" t="str">
        <f ca="1">IF(Popis01[[#This Row],[Poglavje]]="",IF(OFFSET(Popis01[[#This Row],[Poglavje]],-1,0)="",OFFSET(Popis01[[#This Row],[Št. postavke]],-1,0)+1,1),Popis01[[#This Row],[Poglavje]])</f>
        <v>2.5.</v>
      </c>
      <c r="H16" s="23" t="s">
        <v>47</v>
      </c>
      <c r="I16" s="23"/>
      <c r="J16" s="24"/>
      <c r="K16" s="25"/>
      <c r="L16" s="26"/>
      <c r="M16" s="26" t="str">
        <f ca="1">IF(AND(Popis01[[#This Row],[Poglavje]]="",Popis01[[#This Row],[Enota mere]]&lt;&gt;"*"),ROUND(Popis01[[#This Row],[Količina]]*Popis01[[#This Row],[Cena na enoto]],2),"")</f>
        <v/>
      </c>
      <c r="N16" s="26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16" s="27"/>
      <c r="P16" s="28"/>
    </row>
    <row r="17" spans="1:16" ht="24">
      <c r="A17" s="29">
        <v>2</v>
      </c>
      <c r="B17" s="30">
        <v>5</v>
      </c>
      <c r="C17" s="30"/>
      <c r="D17" s="30"/>
      <c r="E17" s="31" t="str">
        <f>_xlfn.TEXTJOIN(".",TRUE(),Popis01[[#This Row],[Nivo 1]:[Nivo 4]])&amp;"."</f>
        <v>2.5.</v>
      </c>
      <c r="F17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17" s="32">
        <f ca="1">IF(Popis01[[#This Row],[Poglavje]]="",IF(OFFSET(Popis01[[#This Row],[Poglavje]],-1,0)="",OFFSET(Popis01[[#This Row],[Št. postavke]],-1,0)+1,1),Popis01[[#This Row],[Poglavje]])</f>
        <v>1</v>
      </c>
      <c r="H17" s="33" t="s">
        <v>48</v>
      </c>
      <c r="I17" s="33" t="s">
        <v>49</v>
      </c>
      <c r="J17" s="34" t="s">
        <v>50</v>
      </c>
      <c r="K17" s="35">
        <v>300</v>
      </c>
      <c r="L17" s="36"/>
      <c r="M17" s="36">
        <f ca="1">IF(AND(Popis01[[#This Row],[Poglavje]]="",Popis01[[#This Row],[Enota mere]]&lt;&gt;"*"),ROUND(Popis01[[#This Row],[Količina]]*Popis01[[#This Row],[Cena na enoto]],2),"")</f>
        <v>0</v>
      </c>
      <c r="N17" s="3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17" s="37"/>
      <c r="P17" s="38"/>
    </row>
    <row r="18" spans="1:16" s="40" customFormat="1">
      <c r="A18" s="20">
        <v>3</v>
      </c>
      <c r="B18" s="21"/>
      <c r="C18" s="21"/>
      <c r="D18" s="21"/>
      <c r="E18" s="16" t="str">
        <f>_xlfn.TEXTJOIN(".",TRUE(),Popis01[[#This Row],[Nivo 1]:[Nivo 4]])&amp;"."</f>
        <v>3.</v>
      </c>
      <c r="F18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3.</v>
      </c>
      <c r="G18" s="22" t="str">
        <f ca="1">IF(Popis01[[#This Row],[Poglavje]]="",IF(OFFSET(Popis01[[#This Row],[Poglavje]],-1,0)="",OFFSET(Popis01[[#This Row],[Št. postavke]],-1,0)+1,1),Popis01[[#This Row],[Poglavje]])</f>
        <v>3.</v>
      </c>
      <c r="H18" s="23" t="s">
        <v>51</v>
      </c>
      <c r="I18" s="23"/>
      <c r="J18" s="24"/>
      <c r="K18" s="25"/>
      <c r="L18" s="26"/>
      <c r="M18" s="26" t="str">
        <f ca="1">IF(AND(Popis01[[#This Row],[Poglavje]]="",Popis01[[#This Row],[Enota mere]]&lt;&gt;"*"),ROUND(Popis01[[#This Row],[Količina]]*Popis01[[#This Row],[Cena na enoto]],2),"")</f>
        <v/>
      </c>
      <c r="N18" s="26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18" s="27"/>
      <c r="P18" s="28"/>
    </row>
    <row r="19" spans="1:16" s="39" customFormat="1">
      <c r="A19" s="41">
        <v>3</v>
      </c>
      <c r="B19" s="42"/>
      <c r="C19" s="42"/>
      <c r="D19" s="42"/>
      <c r="E19" s="31" t="str">
        <f>_xlfn.TEXTJOIN(".",TRUE(),Popis01[[#This Row],[Nivo 1]:[Nivo 4]])&amp;"."</f>
        <v>3.</v>
      </c>
      <c r="F19" s="43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19" s="44">
        <f ca="1">IF(Popis01[[#This Row],[Poglavje]]="",IF(OFFSET(Popis01[[#This Row],[Poglavje]],-1,0)="",OFFSET(Popis01[[#This Row],[Št. postavke]],-1,0)+1,1),Popis01[[#This Row],[Poglavje]])</f>
        <v>1</v>
      </c>
      <c r="H19" s="45" t="s">
        <v>52</v>
      </c>
      <c r="I19" s="45"/>
      <c r="J19" s="46"/>
      <c r="K19" s="47"/>
      <c r="L19" s="48"/>
      <c r="M19" s="48">
        <f ca="1">IF(AND(Popis01[[#This Row],[Poglavje]]="",Popis01[[#This Row],[Enota mere]]&lt;&gt;"*"),ROUND(Popis01[[#This Row],[Količina]]*Popis01[[#This Row],[Cena na enoto]],2),"")</f>
        <v>0</v>
      </c>
      <c r="N19" s="48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19" s="49"/>
      <c r="P19" s="50"/>
    </row>
    <row r="20" spans="1:16" s="51" customFormat="1" ht="72">
      <c r="A20" s="29">
        <v>3</v>
      </c>
      <c r="B20" s="30"/>
      <c r="C20" s="30"/>
      <c r="D20" s="30"/>
      <c r="E20" s="31" t="str">
        <f>_xlfn.TEXTJOIN(".",TRUE(),Popis01[[#This Row],[Nivo 1]:[Nivo 4]])&amp;"."</f>
        <v>3.</v>
      </c>
      <c r="F20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20" s="32">
        <f ca="1">IF(Popis01[[#This Row],[Poglavje]]="",IF(OFFSET(Popis01[[#This Row],[Poglavje]],-1,0)="",OFFSET(Popis01[[#This Row],[Št. postavke]],-1,0)+1,1),Popis01[[#This Row],[Poglavje]])</f>
        <v>2</v>
      </c>
      <c r="H20" s="33" t="s">
        <v>53</v>
      </c>
      <c r="I20" s="33" t="s">
        <v>54</v>
      </c>
      <c r="J20" s="34" t="s">
        <v>55</v>
      </c>
      <c r="K20" s="35">
        <v>135</v>
      </c>
      <c r="L20" s="36"/>
      <c r="M20" s="36">
        <f ca="1">IF(AND(Popis01[[#This Row],[Poglavje]]="",Popis01[[#This Row],[Enota mere]]&lt;&gt;"*"),ROUND(Popis01[[#This Row],[Količina]]*Popis01[[#This Row],[Cena na enoto]],2),"")</f>
        <v>0</v>
      </c>
      <c r="N20" s="3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20" s="37"/>
      <c r="P20" s="38"/>
    </row>
    <row r="21" spans="1:16" ht="24">
      <c r="A21" s="52">
        <v>3</v>
      </c>
      <c r="B21" s="53"/>
      <c r="C21" s="53"/>
      <c r="D21" s="53"/>
      <c r="E21" s="31" t="str">
        <f>_xlfn.TEXTJOIN(".",TRUE(),Popis01[[#This Row],[Nivo 1]:[Nivo 4]])&amp;"."</f>
        <v>3.</v>
      </c>
      <c r="F21" s="54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21" s="55">
        <f ca="1">IF(Popis01[[#This Row],[Poglavje]]="",IF(OFFSET(Popis01[[#This Row],[Poglavje]],-1,0)="",OFFSET(Popis01[[#This Row],[Št. postavke]],-1,0)+1,1),Popis01[[#This Row],[Poglavje]])</f>
        <v>3</v>
      </c>
      <c r="H21" s="56" t="s">
        <v>56</v>
      </c>
      <c r="I21" s="56"/>
      <c r="J21" s="57" t="s">
        <v>55</v>
      </c>
      <c r="K21" s="58">
        <v>135</v>
      </c>
      <c r="L21" s="59"/>
      <c r="M21" s="59">
        <f ca="1">IF(AND(Popis01[[#This Row],[Poglavje]]="",Popis01[[#This Row],[Enota mere]]&lt;&gt;"*"),ROUND(Popis01[[#This Row],[Količina]]*Popis01[[#This Row],[Cena na enoto]],2),"")</f>
        <v>0</v>
      </c>
      <c r="N21" s="59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21" s="60"/>
      <c r="P21" s="61"/>
    </row>
    <row r="22" spans="1:16">
      <c r="A22" s="20">
        <v>4</v>
      </c>
      <c r="B22" s="21"/>
      <c r="C22" s="21"/>
      <c r="D22" s="21"/>
      <c r="E22" s="16" t="str">
        <f>_xlfn.TEXTJOIN(".",TRUE(),Popis01[[#This Row],[Nivo 1]:[Nivo 4]])&amp;"."</f>
        <v>4.</v>
      </c>
      <c r="F22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4.</v>
      </c>
      <c r="G22" s="22" t="str">
        <f ca="1">IF(Popis01[[#This Row],[Poglavje]]="",IF(OFFSET(Popis01[[#This Row],[Poglavje]],-1,0)="",OFFSET(Popis01[[#This Row],[Št. postavke]],-1,0)+1,1),Popis01[[#This Row],[Poglavje]])</f>
        <v>4.</v>
      </c>
      <c r="H22" s="23" t="s">
        <v>57</v>
      </c>
      <c r="I22" s="23"/>
      <c r="J22" s="24"/>
      <c r="K22" s="25"/>
      <c r="L22" s="26"/>
      <c r="M22" s="26" t="str">
        <f ca="1">IF(AND(Popis01[[#This Row],[Poglavje]]="",Popis01[[#This Row],[Enota mere]]&lt;&gt;"*"),ROUND(Popis01[[#This Row],[Količina]]*Popis01[[#This Row],[Cena na enoto]],2),"")</f>
        <v/>
      </c>
      <c r="N22" s="26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22" s="27"/>
      <c r="P22" s="28"/>
    </row>
    <row r="23" spans="1:16" s="51" customFormat="1">
      <c r="A23" s="20">
        <v>4</v>
      </c>
      <c r="B23" s="21">
        <v>1</v>
      </c>
      <c r="C23" s="21"/>
      <c r="D23" s="21"/>
      <c r="E23" s="16" t="str">
        <f>_xlfn.TEXTJOIN(".",TRUE(),Popis01[[#This Row],[Nivo 1]:[Nivo 4]])&amp;"."</f>
        <v>4.1.</v>
      </c>
      <c r="F23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4.1.</v>
      </c>
      <c r="G23" s="22" t="str">
        <f ca="1">IF(Popis01[[#This Row],[Poglavje]]="",IF(OFFSET(Popis01[[#This Row],[Poglavje]],-1,0)="",OFFSET(Popis01[[#This Row],[Št. postavke]],-1,0)+1,1),Popis01[[#This Row],[Poglavje]])</f>
        <v>4.1.</v>
      </c>
      <c r="H23" s="23" t="s">
        <v>58</v>
      </c>
      <c r="I23" s="23"/>
      <c r="J23" s="24"/>
      <c r="K23" s="25"/>
      <c r="L23" s="26"/>
      <c r="M23" s="26" t="str">
        <f ca="1">IF(AND(Popis01[[#This Row],[Poglavje]]="",Popis01[[#This Row],[Enota mere]]&lt;&gt;"*"),ROUND(Popis01[[#This Row],[Količina]]*Popis01[[#This Row],[Cena na enoto]],2),"")</f>
        <v/>
      </c>
      <c r="N23" s="26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23" s="27"/>
      <c r="P23" s="28"/>
    </row>
    <row r="24" spans="1:16" s="51" customFormat="1" ht="36">
      <c r="A24" s="20">
        <v>4</v>
      </c>
      <c r="B24" s="21">
        <v>1</v>
      </c>
      <c r="C24" s="21"/>
      <c r="D24" s="21"/>
      <c r="E24" s="16" t="str">
        <f>_xlfn.TEXTJOIN(".",TRUE(),Popis01[[#This Row],[Nivo 1]:[Nivo 4]])&amp;"."</f>
        <v>4.1.</v>
      </c>
      <c r="F24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24" s="22">
        <f ca="1">IF(Popis01[[#This Row],[Poglavje]]="",IF(OFFSET(Popis01[[#This Row],[Poglavje]],-1,0)="",OFFSET(Popis01[[#This Row],[Št. postavke]],-1,0)+1,1),Popis01[[#This Row],[Poglavje]])</f>
        <v>1</v>
      </c>
      <c r="H24" s="23" t="s">
        <v>59</v>
      </c>
      <c r="I24" s="23"/>
      <c r="J24" s="24"/>
      <c r="K24" s="25"/>
      <c r="L24" s="26"/>
      <c r="M24" s="26">
        <f ca="1">IF(AND(Popis01[[#This Row],[Poglavje]]="",Popis01[[#This Row],[Enota mere]]&lt;&gt;"*"),ROUND(Popis01[[#This Row],[Količina]]*Popis01[[#This Row],[Cena na enoto]],2),"")</f>
        <v>0</v>
      </c>
      <c r="N24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24" s="27"/>
      <c r="P24" s="28"/>
    </row>
    <row r="25" spans="1:16" s="40" customFormat="1" ht="276">
      <c r="A25" s="52">
        <v>4</v>
      </c>
      <c r="B25" s="53">
        <v>1</v>
      </c>
      <c r="C25" s="53"/>
      <c r="D25" s="53"/>
      <c r="E25" s="54" t="str">
        <f>_xlfn.TEXTJOIN(".",TRUE(),Popis01[[#This Row],[Nivo 1]:[Nivo 4]])&amp;"."</f>
        <v>4.1.</v>
      </c>
      <c r="F25" s="54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25" s="55">
        <f ca="1">IF(Popis01[[#This Row],[Poglavje]]="",IF(OFFSET(Popis01[[#This Row],[Poglavje]],-1,0)="",OFFSET(Popis01[[#This Row],[Št. postavke]],-1,0)+1,1),Popis01[[#This Row],[Poglavje]])</f>
        <v>2</v>
      </c>
      <c r="H25" s="56" t="s">
        <v>60</v>
      </c>
      <c r="I25" s="56" t="s">
        <v>61</v>
      </c>
      <c r="J25" s="57" t="s">
        <v>62</v>
      </c>
      <c r="K25" s="58">
        <v>1</v>
      </c>
      <c r="L25" s="59"/>
      <c r="M25" s="59">
        <f ca="1">IF(AND(Popis01[[#This Row],[Poglavje]]="",Popis01[[#This Row],[Enota mere]]&lt;&gt;"*"),ROUND(Popis01[[#This Row],[Količina]]*Popis01[[#This Row],[Cena na enoto]],2),"")</f>
        <v>0</v>
      </c>
      <c r="N25" s="59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25" s="60"/>
      <c r="P25" s="61"/>
    </row>
    <row r="26" spans="1:16" s="40" customFormat="1" ht="108">
      <c r="A26" s="52">
        <v>4</v>
      </c>
      <c r="B26" s="53">
        <v>1</v>
      </c>
      <c r="C26" s="53"/>
      <c r="D26" s="53"/>
      <c r="E26" s="54" t="str">
        <f>_xlfn.TEXTJOIN(".",TRUE(),Popis01[[#This Row],[Nivo 1]:[Nivo 4]])&amp;"."</f>
        <v>4.1.</v>
      </c>
      <c r="F26" s="54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26" s="55">
        <f ca="1">IF(Popis01[[#This Row],[Poglavje]]="",IF(OFFSET(Popis01[[#This Row],[Poglavje]],-1,0)="",OFFSET(Popis01[[#This Row],[Št. postavke]],-1,0)+1,1),Popis01[[#This Row],[Poglavje]])</f>
        <v>3</v>
      </c>
      <c r="H26" s="56" t="s">
        <v>63</v>
      </c>
      <c r="I26" s="56" t="s">
        <v>64</v>
      </c>
      <c r="J26" s="57" t="s">
        <v>62</v>
      </c>
      <c r="K26" s="58">
        <v>1</v>
      </c>
      <c r="L26" s="59"/>
      <c r="M26" s="59">
        <f ca="1">IF(AND(Popis01[[#This Row],[Poglavje]]="",Popis01[[#This Row],[Enota mere]]&lt;&gt;"*"),ROUND(Popis01[[#This Row],[Količina]]*Popis01[[#This Row],[Cena na enoto]],2),"")</f>
        <v>0</v>
      </c>
      <c r="N26" s="59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26" s="60"/>
      <c r="P26" s="61"/>
    </row>
    <row r="27" spans="1:16" s="40" customFormat="1" ht="108">
      <c r="A27" s="41">
        <v>4</v>
      </c>
      <c r="B27" s="42">
        <v>1</v>
      </c>
      <c r="C27" s="42"/>
      <c r="D27" s="42"/>
      <c r="E27" s="54" t="str">
        <f>_xlfn.TEXTJOIN(".",TRUE(),Popis01[[#This Row],[Nivo 1]:[Nivo 4]])&amp;"."</f>
        <v>4.1.</v>
      </c>
      <c r="F27" s="43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27" s="44">
        <f ca="1">IF(Popis01[[#This Row],[Poglavje]]="",IF(OFFSET(Popis01[[#This Row],[Poglavje]],-1,0)="",OFFSET(Popis01[[#This Row],[Št. postavke]],-1,0)+1,1),Popis01[[#This Row],[Poglavje]])</f>
        <v>4</v>
      </c>
      <c r="H27" s="56" t="s">
        <v>65</v>
      </c>
      <c r="I27" s="56" t="s">
        <v>66</v>
      </c>
      <c r="J27" s="46" t="s">
        <v>62</v>
      </c>
      <c r="K27" s="47">
        <v>17</v>
      </c>
      <c r="L27" s="48"/>
      <c r="M27" s="48">
        <f ca="1">IF(AND(Popis01[[#This Row],[Poglavje]]="",Popis01[[#This Row],[Enota mere]]&lt;&gt;"*"),ROUND(Popis01[[#This Row],[Količina]]*Popis01[[#This Row],[Cena na enoto]],2),"")</f>
        <v>0</v>
      </c>
      <c r="N27" s="59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27" s="49"/>
      <c r="P27" s="50"/>
    </row>
    <row r="28" spans="1:16" s="40" customFormat="1" ht="120">
      <c r="A28" s="41">
        <v>4</v>
      </c>
      <c r="B28" s="42">
        <v>1</v>
      </c>
      <c r="C28" s="42"/>
      <c r="D28" s="42"/>
      <c r="E28" s="54" t="str">
        <f>_xlfn.TEXTJOIN(".",TRUE(),Popis01[[#This Row],[Nivo 1]:[Nivo 4]])&amp;"."</f>
        <v>4.1.</v>
      </c>
      <c r="F28" s="43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28" s="44">
        <f ca="1">IF(Popis01[[#This Row],[Poglavje]]="",IF(OFFSET(Popis01[[#This Row],[Poglavje]],-1,0)="",OFFSET(Popis01[[#This Row],[Št. postavke]],-1,0)+1,1),Popis01[[#This Row],[Poglavje]])</f>
        <v>5</v>
      </c>
      <c r="H28" s="56" t="s">
        <v>67</v>
      </c>
      <c r="I28" s="56" t="s">
        <v>68</v>
      </c>
      <c r="J28" s="46" t="s">
        <v>62</v>
      </c>
      <c r="K28" s="47">
        <v>1</v>
      </c>
      <c r="L28" s="48"/>
      <c r="M28" s="48">
        <f ca="1">IF(AND(Popis01[[#This Row],[Poglavje]]="",Popis01[[#This Row],[Enota mere]]&lt;&gt;"*"),ROUND(Popis01[[#This Row],[Količina]]*Popis01[[#This Row],[Cena na enoto]],2),"")</f>
        <v>0</v>
      </c>
      <c r="N28" s="59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28" s="49"/>
      <c r="P28" s="50"/>
    </row>
    <row r="29" spans="1:16" s="40" customFormat="1" ht="120">
      <c r="A29" s="41">
        <v>4</v>
      </c>
      <c r="B29" s="42">
        <v>1</v>
      </c>
      <c r="C29" s="42"/>
      <c r="D29" s="42"/>
      <c r="E29" s="54" t="str">
        <f>_xlfn.TEXTJOIN(".",TRUE(),Popis01[[#This Row],[Nivo 1]:[Nivo 4]])&amp;"."</f>
        <v>4.1.</v>
      </c>
      <c r="F29" s="43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29" s="44">
        <f ca="1">IF(Popis01[[#This Row],[Poglavje]]="",IF(OFFSET(Popis01[[#This Row],[Poglavje]],-1,0)="",OFFSET(Popis01[[#This Row],[Št. postavke]],-1,0)+1,1),Popis01[[#This Row],[Poglavje]])</f>
        <v>6</v>
      </c>
      <c r="H29" s="56" t="s">
        <v>69</v>
      </c>
      <c r="I29" s="56" t="s">
        <v>70</v>
      </c>
      <c r="J29" s="46" t="s">
        <v>62</v>
      </c>
      <c r="K29" s="47">
        <v>3</v>
      </c>
      <c r="L29" s="48"/>
      <c r="M29" s="48">
        <f ca="1">IF(AND(Popis01[[#This Row],[Poglavje]]="",Popis01[[#This Row],[Enota mere]]&lt;&gt;"*"),ROUND(Popis01[[#This Row],[Količina]]*Popis01[[#This Row],[Cena na enoto]],2),"")</f>
        <v>0</v>
      </c>
      <c r="N29" s="59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29" s="49"/>
      <c r="P29" s="50"/>
    </row>
    <row r="30" spans="1:16" s="40" customFormat="1" ht="108">
      <c r="A30" s="41">
        <v>4</v>
      </c>
      <c r="B30" s="42">
        <v>1</v>
      </c>
      <c r="C30" s="42"/>
      <c r="D30" s="42"/>
      <c r="E30" s="54" t="str">
        <f>_xlfn.TEXTJOIN(".",TRUE(),Popis01[[#This Row],[Nivo 1]:[Nivo 4]])&amp;"."</f>
        <v>4.1.</v>
      </c>
      <c r="F30" s="43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30" s="44">
        <f ca="1">IF(Popis01[[#This Row],[Poglavje]]="",IF(OFFSET(Popis01[[#This Row],[Poglavje]],-1,0)="",OFFSET(Popis01[[#This Row],[Št. postavke]],-1,0)+1,1),Popis01[[#This Row],[Poglavje]])</f>
        <v>7</v>
      </c>
      <c r="H30" s="56" t="s">
        <v>71</v>
      </c>
      <c r="I30" s="56" t="s">
        <v>72</v>
      </c>
      <c r="J30" s="46" t="s">
        <v>62</v>
      </c>
      <c r="K30" s="47">
        <v>8</v>
      </c>
      <c r="L30" s="48"/>
      <c r="M30" s="48">
        <f ca="1">IF(AND(Popis01[[#This Row],[Poglavje]]="",Popis01[[#This Row],[Enota mere]]&lt;&gt;"*"),ROUND(Popis01[[#This Row],[Količina]]*Popis01[[#This Row],[Cena na enoto]],2),"")</f>
        <v>0</v>
      </c>
      <c r="N30" s="59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30" s="49"/>
      <c r="P30" s="50"/>
    </row>
    <row r="31" spans="1:16" s="40" customFormat="1" ht="108">
      <c r="A31" s="41">
        <v>4</v>
      </c>
      <c r="B31" s="42">
        <v>1</v>
      </c>
      <c r="C31" s="42"/>
      <c r="D31" s="42"/>
      <c r="E31" s="54" t="str">
        <f>_xlfn.TEXTJOIN(".",TRUE(),Popis01[[#This Row],[Nivo 1]:[Nivo 4]])&amp;"."</f>
        <v>4.1.</v>
      </c>
      <c r="F31" s="43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31" s="44">
        <f ca="1">IF(Popis01[[#This Row],[Poglavje]]="",IF(OFFSET(Popis01[[#This Row],[Poglavje]],-1,0)="",OFFSET(Popis01[[#This Row],[Št. postavke]],-1,0)+1,1),Popis01[[#This Row],[Poglavje]])</f>
        <v>8</v>
      </c>
      <c r="H31" s="56" t="s">
        <v>73</v>
      </c>
      <c r="I31" s="56" t="s">
        <v>74</v>
      </c>
      <c r="J31" s="46" t="s">
        <v>62</v>
      </c>
      <c r="K31" s="47">
        <v>2</v>
      </c>
      <c r="L31" s="48"/>
      <c r="M31" s="48">
        <f ca="1">IF(AND(Popis01[[#This Row],[Poglavje]]="",Popis01[[#This Row],[Enota mere]]&lt;&gt;"*"),ROUND(Popis01[[#This Row],[Količina]]*Popis01[[#This Row],[Cena na enoto]],2),"")</f>
        <v>0</v>
      </c>
      <c r="N31" s="59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31" s="49"/>
      <c r="P31" s="50"/>
    </row>
    <row r="32" spans="1:16" s="40" customFormat="1" ht="108">
      <c r="A32" s="41">
        <v>4</v>
      </c>
      <c r="B32" s="42">
        <v>1</v>
      </c>
      <c r="C32" s="42"/>
      <c r="D32" s="42"/>
      <c r="E32" s="54" t="str">
        <f>_xlfn.TEXTJOIN(".",TRUE(),Popis01[[#This Row],[Nivo 1]:[Nivo 4]])&amp;"."</f>
        <v>4.1.</v>
      </c>
      <c r="F32" s="43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32" s="44">
        <f ca="1">IF(Popis01[[#This Row],[Poglavje]]="",IF(OFFSET(Popis01[[#This Row],[Poglavje]],-1,0)="",OFFSET(Popis01[[#This Row],[Št. postavke]],-1,0)+1,1),Popis01[[#This Row],[Poglavje]])</f>
        <v>9</v>
      </c>
      <c r="H32" s="56" t="s">
        <v>75</v>
      </c>
      <c r="I32" s="56" t="s">
        <v>76</v>
      </c>
      <c r="J32" s="46" t="s">
        <v>62</v>
      </c>
      <c r="K32" s="47">
        <v>1</v>
      </c>
      <c r="L32" s="48"/>
      <c r="M32" s="48">
        <f ca="1">IF(AND(Popis01[[#This Row],[Poglavje]]="",Popis01[[#This Row],[Enota mere]]&lt;&gt;"*"),ROUND(Popis01[[#This Row],[Količina]]*Popis01[[#This Row],[Cena na enoto]],2),"")</f>
        <v>0</v>
      </c>
      <c r="N32" s="48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32" s="49"/>
      <c r="P32" s="50"/>
    </row>
    <row r="33" spans="1:16" s="40" customFormat="1" ht="96">
      <c r="A33" s="41">
        <v>4</v>
      </c>
      <c r="B33" s="42">
        <v>1</v>
      </c>
      <c r="C33" s="42"/>
      <c r="D33" s="42"/>
      <c r="E33" s="54" t="str">
        <f>_xlfn.TEXTJOIN(".",TRUE(),Popis01[[#This Row],[Nivo 1]:[Nivo 4]])&amp;"."</f>
        <v>4.1.</v>
      </c>
      <c r="F33" s="43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33" s="44">
        <f ca="1">IF(Popis01[[#This Row],[Poglavje]]="",IF(OFFSET(Popis01[[#This Row],[Poglavje]],-1,0)="",OFFSET(Popis01[[#This Row],[Št. postavke]],-1,0)+1,1),Popis01[[#This Row],[Poglavje]])</f>
        <v>10</v>
      </c>
      <c r="H33" s="56" t="s">
        <v>77</v>
      </c>
      <c r="I33" s="56" t="s">
        <v>78</v>
      </c>
      <c r="J33" s="46" t="s">
        <v>62</v>
      </c>
      <c r="K33" s="47">
        <v>1</v>
      </c>
      <c r="L33" s="48"/>
      <c r="M33" s="48">
        <f ca="1">IF(AND(Popis01[[#This Row],[Poglavje]]="",Popis01[[#This Row],[Enota mere]]&lt;&gt;"*"),ROUND(Popis01[[#This Row],[Količina]]*Popis01[[#This Row],[Cena na enoto]],2),"")</f>
        <v>0</v>
      </c>
      <c r="N33" s="48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33" s="49"/>
      <c r="P33" s="50"/>
    </row>
    <row r="34" spans="1:16" s="40" customFormat="1" ht="72">
      <c r="A34" s="41">
        <v>4</v>
      </c>
      <c r="B34" s="42">
        <v>1</v>
      </c>
      <c r="C34" s="42"/>
      <c r="D34" s="42"/>
      <c r="E34" s="54" t="str">
        <f>_xlfn.TEXTJOIN(".",TRUE(),Popis01[[#This Row],[Nivo 1]:[Nivo 4]])&amp;"."</f>
        <v>4.1.</v>
      </c>
      <c r="F34" s="43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34" s="44">
        <f ca="1">IF(Popis01[[#This Row],[Poglavje]]="",IF(OFFSET(Popis01[[#This Row],[Poglavje]],-1,0)="",OFFSET(Popis01[[#This Row],[Št. postavke]],-1,0)+1,1),Popis01[[#This Row],[Poglavje]])</f>
        <v>11</v>
      </c>
      <c r="H34" s="56" t="s">
        <v>79</v>
      </c>
      <c r="I34" s="56" t="s">
        <v>80</v>
      </c>
      <c r="J34" s="46" t="s">
        <v>55</v>
      </c>
      <c r="K34" s="47">
        <v>190</v>
      </c>
      <c r="L34" s="48"/>
      <c r="M34" s="48">
        <f ca="1">IF(AND(Popis01[[#This Row],[Poglavje]]="",Popis01[[#This Row],[Enota mere]]&lt;&gt;"*"),ROUND(Popis01[[#This Row],[Količina]]*Popis01[[#This Row],[Cena na enoto]],2),"")</f>
        <v>0</v>
      </c>
      <c r="N34" s="48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34" s="49"/>
      <c r="P34" s="50"/>
    </row>
    <row r="35" spans="1:16" s="40" customFormat="1" ht="72">
      <c r="A35" s="41">
        <v>4</v>
      </c>
      <c r="B35" s="42">
        <v>1</v>
      </c>
      <c r="C35" s="42"/>
      <c r="D35" s="42"/>
      <c r="E35" s="54" t="str">
        <f>_xlfn.TEXTJOIN(".",TRUE(),Popis01[[#This Row],[Nivo 1]:[Nivo 4]])&amp;"."</f>
        <v>4.1.</v>
      </c>
      <c r="F35" s="43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35" s="44">
        <f ca="1">IF(Popis01[[#This Row],[Poglavje]]="",IF(OFFSET(Popis01[[#This Row],[Poglavje]],-1,0)="",OFFSET(Popis01[[#This Row],[Št. postavke]],-1,0)+1,1),Popis01[[#This Row],[Poglavje]])</f>
        <v>12</v>
      </c>
      <c r="H35" s="56" t="s">
        <v>81</v>
      </c>
      <c r="I35" s="56" t="s">
        <v>80</v>
      </c>
      <c r="J35" s="46" t="s">
        <v>55</v>
      </c>
      <c r="K35" s="47">
        <v>200</v>
      </c>
      <c r="L35" s="48"/>
      <c r="M35" s="48">
        <f ca="1">IF(AND(Popis01[[#This Row],[Poglavje]]="",Popis01[[#This Row],[Enota mere]]&lt;&gt;"*"),ROUND(Popis01[[#This Row],[Količina]]*Popis01[[#This Row],[Cena na enoto]],2),"")</f>
        <v>0</v>
      </c>
      <c r="N35" s="48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35" s="49"/>
      <c r="P35" s="50"/>
    </row>
    <row r="36" spans="1:16" s="40" customFormat="1" ht="96">
      <c r="A36" s="41">
        <v>4</v>
      </c>
      <c r="B36" s="42">
        <v>1</v>
      </c>
      <c r="C36" s="42"/>
      <c r="D36" s="42"/>
      <c r="E36" s="54" t="str">
        <f>_xlfn.TEXTJOIN(".",TRUE(),Popis01[[#This Row],[Nivo 1]:[Nivo 4]])&amp;"."</f>
        <v>4.1.</v>
      </c>
      <c r="F36" s="43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36" s="44">
        <f ca="1">IF(Popis01[[#This Row],[Poglavje]]="",IF(OFFSET(Popis01[[#This Row],[Poglavje]],-1,0)="",OFFSET(Popis01[[#This Row],[Št. postavke]],-1,0)+1,1),Popis01[[#This Row],[Poglavje]])</f>
        <v>13</v>
      </c>
      <c r="H36" s="56" t="s">
        <v>82</v>
      </c>
      <c r="I36" s="56" t="s">
        <v>83</v>
      </c>
      <c r="J36" s="46" t="s">
        <v>27</v>
      </c>
      <c r="K36" s="47">
        <v>390</v>
      </c>
      <c r="L36" s="48"/>
      <c r="M36" s="48">
        <f ca="1">IF(AND(Popis01[[#This Row],[Poglavje]]="",Popis01[[#This Row],[Enota mere]]&lt;&gt;"*"),ROUND(Popis01[[#This Row],[Količina]]*Popis01[[#This Row],[Cena na enoto]],2),"")</f>
        <v>0</v>
      </c>
      <c r="N36" s="48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36" s="49"/>
      <c r="P36" s="50"/>
    </row>
    <row r="37" spans="1:16" s="40" customFormat="1" ht="72">
      <c r="A37" s="41">
        <v>4</v>
      </c>
      <c r="B37" s="42">
        <v>1</v>
      </c>
      <c r="C37" s="42"/>
      <c r="D37" s="42"/>
      <c r="E37" s="54" t="str">
        <f>_xlfn.TEXTJOIN(".",TRUE(),Popis01[[#This Row],[Nivo 1]:[Nivo 4]])&amp;"."</f>
        <v>4.1.</v>
      </c>
      <c r="F37" s="43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37" s="44">
        <f ca="1">IF(Popis01[[#This Row],[Poglavje]]="",IF(OFFSET(Popis01[[#This Row],[Poglavje]],-1,0)="",OFFSET(Popis01[[#This Row],[Št. postavke]],-1,0)+1,1),Popis01[[#This Row],[Poglavje]])</f>
        <v>14</v>
      </c>
      <c r="H37" s="56" t="s">
        <v>84</v>
      </c>
      <c r="I37" s="56" t="s">
        <v>85</v>
      </c>
      <c r="J37" s="46" t="s">
        <v>27</v>
      </c>
      <c r="K37" s="47">
        <v>40</v>
      </c>
      <c r="L37" s="48"/>
      <c r="M37" s="48">
        <f ca="1">IF(AND(Popis01[[#This Row],[Poglavje]]="",Popis01[[#This Row],[Enota mere]]&lt;&gt;"*"),ROUND(Popis01[[#This Row],[Količina]]*Popis01[[#This Row],[Cena na enoto]],2),"")</f>
        <v>0</v>
      </c>
      <c r="N37" s="48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37" s="49"/>
      <c r="P37" s="50"/>
    </row>
    <row r="38" spans="1:16" s="40" customFormat="1">
      <c r="A38" s="20">
        <v>4</v>
      </c>
      <c r="B38" s="21">
        <v>2</v>
      </c>
      <c r="C38" s="21"/>
      <c r="D38" s="21"/>
      <c r="E38" s="16" t="str">
        <f>_xlfn.TEXTJOIN(".",TRUE(),Popis01[[#This Row],[Nivo 1]:[Nivo 4]])&amp;"."</f>
        <v>4.2.</v>
      </c>
      <c r="F38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4.2.</v>
      </c>
      <c r="G38" s="22" t="str">
        <f ca="1">IF(Popis01[[#This Row],[Poglavje]]="",IF(OFFSET(Popis01[[#This Row],[Poglavje]],-1,0)="",OFFSET(Popis01[[#This Row],[Št. postavke]],-1,0)+1,1),Popis01[[#This Row],[Poglavje]])</f>
        <v>4.2.</v>
      </c>
      <c r="H38" s="23" t="s">
        <v>86</v>
      </c>
      <c r="I38" s="23"/>
      <c r="J38" s="24"/>
      <c r="K38" s="25"/>
      <c r="L38" s="26"/>
      <c r="M38" s="26" t="str">
        <f ca="1">IF(AND(Popis01[[#This Row],[Poglavje]]="",Popis01[[#This Row],[Enota mere]]&lt;&gt;"*"),ROUND(Popis01[[#This Row],[Količina]]*Popis01[[#This Row],[Cena na enoto]],2),"")</f>
        <v/>
      </c>
      <c r="N38" s="26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38" s="27"/>
      <c r="P38" s="28"/>
    </row>
    <row r="39" spans="1:16" s="40" customFormat="1" ht="48">
      <c r="A39" s="20">
        <v>4</v>
      </c>
      <c r="B39" s="21">
        <v>2</v>
      </c>
      <c r="C39" s="21"/>
      <c r="D39" s="21"/>
      <c r="E39" s="54" t="str">
        <f>_xlfn.TEXTJOIN(".",TRUE(),Popis01[[#This Row],[Nivo 1]:[Nivo 4]])&amp;"."</f>
        <v>4.2.</v>
      </c>
      <c r="F39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39" s="55">
        <f ca="1">IF(Popis01[[#This Row],[Poglavje]]="",IF(OFFSET(Popis01[[#This Row],[Poglavje]],-1,0)="",OFFSET(Popis01[[#This Row],[Št. postavke]],-1,0)+1,1),Popis01[[#This Row],[Poglavje]])</f>
        <v>1</v>
      </c>
      <c r="H39" s="56" t="s">
        <v>87</v>
      </c>
      <c r="I39" s="56" t="s">
        <v>88</v>
      </c>
      <c r="J39" s="57" t="s">
        <v>34</v>
      </c>
      <c r="K39" s="58">
        <v>12</v>
      </c>
      <c r="L39" s="26"/>
      <c r="M39" s="26">
        <f ca="1">IF(AND(Popis01[[#This Row],[Poglavje]]="",Popis01[[#This Row],[Enota mere]]&lt;&gt;"*"),ROUND(Popis01[[#This Row],[Količina]]*Popis01[[#This Row],[Cena na enoto]],2),"")</f>
        <v>0</v>
      </c>
      <c r="N39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39" s="27"/>
      <c r="P39" s="28"/>
    </row>
    <row r="40" spans="1:16" s="40" customFormat="1" ht="60">
      <c r="A40" s="20">
        <v>4</v>
      </c>
      <c r="B40" s="21">
        <v>2</v>
      </c>
      <c r="C40" s="21"/>
      <c r="D40" s="21"/>
      <c r="E40" s="54" t="str">
        <f>_xlfn.TEXTJOIN(".",TRUE(),Popis01[[#This Row],[Nivo 1]:[Nivo 4]])&amp;"."</f>
        <v>4.2.</v>
      </c>
      <c r="F40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40" s="32">
        <f ca="1">IF(Popis01[[#This Row],[Poglavje]]="",IF(OFFSET(Popis01[[#This Row],[Poglavje]],-1,0)="",OFFSET(Popis01[[#This Row],[Št. postavke]],-1,0)+1,1),Popis01[[#This Row],[Poglavje]])</f>
        <v>2</v>
      </c>
      <c r="H40" s="33" t="s">
        <v>89</v>
      </c>
      <c r="I40" s="33" t="s">
        <v>90</v>
      </c>
      <c r="J40" s="34" t="s">
        <v>34</v>
      </c>
      <c r="K40" s="35">
        <v>30</v>
      </c>
      <c r="L40" s="26"/>
      <c r="M40" s="26">
        <f ca="1">IF(AND(Popis01[[#This Row],[Poglavje]]="",Popis01[[#This Row],[Enota mere]]&lt;&gt;"*"),ROUND(Popis01[[#This Row],[Količina]]*Popis01[[#This Row],[Cena na enoto]],2),"")</f>
        <v>0</v>
      </c>
      <c r="N40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40" s="27"/>
      <c r="P40" s="28"/>
    </row>
    <row r="41" spans="1:16" ht="48">
      <c r="A41" s="20">
        <v>4</v>
      </c>
      <c r="B41" s="21">
        <v>2</v>
      </c>
      <c r="C41" s="21"/>
      <c r="D41" s="21"/>
      <c r="E41" s="54" t="str">
        <f>_xlfn.TEXTJOIN(".",TRUE(),Popis01[[#This Row],[Nivo 1]:[Nivo 4]])&amp;"."</f>
        <v>4.2.</v>
      </c>
      <c r="F41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41" s="55">
        <f ca="1">IF(Popis01[[#This Row],[Poglavje]]="",IF(OFFSET(Popis01[[#This Row],[Poglavje]],-1,0)="",OFFSET(Popis01[[#This Row],[Št. postavke]],-1,0)+1,1),Popis01[[#This Row],[Poglavje]])</f>
        <v>3</v>
      </c>
      <c r="H41" s="56" t="s">
        <v>91</v>
      </c>
      <c r="I41" s="56" t="s">
        <v>92</v>
      </c>
      <c r="J41" s="57" t="s">
        <v>34</v>
      </c>
      <c r="K41" s="58">
        <v>50</v>
      </c>
      <c r="L41" s="26"/>
      <c r="M41" s="26">
        <f ca="1">IF(AND(Popis01[[#This Row],[Poglavje]]="",Popis01[[#This Row],[Enota mere]]&lt;&gt;"*"),ROUND(Popis01[[#This Row],[Količina]]*Popis01[[#This Row],[Cena na enoto]],2),"")</f>
        <v>0</v>
      </c>
      <c r="N41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41" s="27"/>
      <c r="P41" s="28"/>
    </row>
    <row r="42" spans="1:16" s="62" customFormat="1" ht="48">
      <c r="A42" s="20">
        <v>4</v>
      </c>
      <c r="B42" s="21">
        <v>2</v>
      </c>
      <c r="C42" s="21"/>
      <c r="D42" s="21"/>
      <c r="E42" s="54" t="str">
        <f>_xlfn.TEXTJOIN(".",TRUE(),Popis01[[#This Row],[Nivo 1]:[Nivo 4]])&amp;"."</f>
        <v>4.2.</v>
      </c>
      <c r="F42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42" s="44">
        <f ca="1">IF(Popis01[[#This Row],[Poglavje]]="",IF(OFFSET(Popis01[[#This Row],[Poglavje]],-1,0)="",OFFSET(Popis01[[#This Row],[Št. postavke]],-1,0)+1,1),Popis01[[#This Row],[Poglavje]])</f>
        <v>4</v>
      </c>
      <c r="H42" s="45" t="s">
        <v>93</v>
      </c>
      <c r="I42" s="56" t="s">
        <v>92</v>
      </c>
      <c r="J42" s="46" t="s">
        <v>34</v>
      </c>
      <c r="K42" s="47">
        <v>2</v>
      </c>
      <c r="L42" s="26"/>
      <c r="M42" s="26">
        <f ca="1">IF(AND(Popis01[[#This Row],[Poglavje]]="",Popis01[[#This Row],[Enota mere]]&lt;&gt;"*"),ROUND(Popis01[[#This Row],[Količina]]*Popis01[[#This Row],[Cena na enoto]],2),"")</f>
        <v>0</v>
      </c>
      <c r="N42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42" s="27"/>
      <c r="P42" s="28"/>
    </row>
    <row r="43" spans="1:16" s="63" customFormat="1">
      <c r="A43" s="20">
        <v>4</v>
      </c>
      <c r="B43" s="21">
        <v>3</v>
      </c>
      <c r="C43" s="21"/>
      <c r="D43" s="21"/>
      <c r="E43" s="16" t="str">
        <f>_xlfn.TEXTJOIN(".",TRUE(),Popis01[[#This Row],[Nivo 1]:[Nivo 4]])&amp;"."</f>
        <v>4.3.</v>
      </c>
      <c r="F43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4.3.</v>
      </c>
      <c r="G43" s="22" t="str">
        <f ca="1">IF(Popis01[[#This Row],[Poglavje]]="",IF(OFFSET(Popis01[[#This Row],[Poglavje]],-1,0)="",OFFSET(Popis01[[#This Row],[Št. postavke]],-1,0)+1,1),Popis01[[#This Row],[Poglavje]])</f>
        <v>4.3.</v>
      </c>
      <c r="H43" s="23" t="s">
        <v>94</v>
      </c>
      <c r="I43" s="23"/>
      <c r="J43" s="24"/>
      <c r="K43" s="25"/>
      <c r="L43" s="26"/>
      <c r="M43" s="26" t="str">
        <f ca="1">IF(AND(Popis01[[#This Row],[Poglavje]]="",Popis01[[#This Row],[Enota mere]]&lt;&gt;"*"),ROUND(Popis01[[#This Row],[Količina]]*Popis01[[#This Row],[Cena na enoto]],2),"")</f>
        <v/>
      </c>
      <c r="N43" s="26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43" s="27"/>
      <c r="P43" s="28"/>
    </row>
    <row r="44" spans="1:16" s="63" customFormat="1" ht="60">
      <c r="A44" s="29">
        <v>4</v>
      </c>
      <c r="B44" s="30">
        <v>3</v>
      </c>
      <c r="C44" s="30"/>
      <c r="D44" s="30"/>
      <c r="E44" s="31" t="str">
        <f>_xlfn.TEXTJOIN(".",TRUE(),Popis01[[#This Row],[Nivo 1]:[Nivo 4]])&amp;"."</f>
        <v>4.3.</v>
      </c>
      <c r="F44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44" s="32">
        <f ca="1">IF(Popis01[[#This Row],[Poglavje]]="",IF(OFFSET(Popis01[[#This Row],[Poglavje]],-1,0)="",OFFSET(Popis01[[#This Row],[Št. postavke]],-1,0)+1,1),Popis01[[#This Row],[Poglavje]])</f>
        <v>1</v>
      </c>
      <c r="H44" s="33" t="s">
        <v>95</v>
      </c>
      <c r="I44" s="33" t="s">
        <v>96</v>
      </c>
      <c r="J44" s="34" t="s">
        <v>34</v>
      </c>
      <c r="K44" s="35">
        <v>2</v>
      </c>
      <c r="L44" s="64"/>
      <c r="M44" s="64">
        <f ca="1">IF(AND(Popis01[[#This Row],[Poglavje]]="",Popis01[[#This Row],[Enota mere]]&lt;&gt;"*"),ROUND(Popis01[[#This Row],[Količina]]*Popis01[[#This Row],[Cena na enoto]],2),"")</f>
        <v>0</v>
      </c>
      <c r="N44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44" s="66"/>
      <c r="P44" s="67"/>
    </row>
    <row r="45" spans="1:16" s="63" customFormat="1" ht="72">
      <c r="A45" s="29">
        <v>4</v>
      </c>
      <c r="B45" s="30">
        <v>3</v>
      </c>
      <c r="C45" s="30"/>
      <c r="D45" s="30"/>
      <c r="E45" s="31" t="str">
        <f>_xlfn.TEXTJOIN(".",TRUE(),Popis01[[#This Row],[Nivo 1]:[Nivo 4]])&amp;"."</f>
        <v>4.3.</v>
      </c>
      <c r="F45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45" s="32">
        <f ca="1">IF(Popis01[[#This Row],[Poglavje]]="",IF(OFFSET(Popis01[[#This Row],[Poglavje]],-1,0)="",OFFSET(Popis01[[#This Row],[Št. postavke]],-1,0)+1,1),Popis01[[#This Row],[Poglavje]])</f>
        <v>2</v>
      </c>
      <c r="H45" s="33" t="s">
        <v>97</v>
      </c>
      <c r="I45" s="33" t="s">
        <v>98</v>
      </c>
      <c r="J45" s="34" t="s">
        <v>34</v>
      </c>
      <c r="K45" s="35">
        <v>1</v>
      </c>
      <c r="L45" s="65"/>
      <c r="M45" s="65">
        <f ca="1">IF(AND(Popis01[[#This Row],[Poglavje]]="",Popis01[[#This Row],[Enota mere]]&lt;&gt;"*"),ROUND(Popis01[[#This Row],[Količina]]*Popis01[[#This Row],[Cena na enoto]],2),"")</f>
        <v>0</v>
      </c>
      <c r="N45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45" s="68"/>
      <c r="P45" s="69"/>
    </row>
    <row r="46" spans="1:16" s="63" customFormat="1">
      <c r="A46" s="29">
        <v>5</v>
      </c>
      <c r="B46" s="30"/>
      <c r="C46" s="30"/>
      <c r="D46" s="30"/>
      <c r="E46" s="31" t="str">
        <f>_xlfn.TEXTJOIN(".",TRUE(),Popis01[[#This Row],[Nivo 1]:[Nivo 4]])&amp;"."</f>
        <v>5.</v>
      </c>
      <c r="F46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5.</v>
      </c>
      <c r="G46" s="32" t="str">
        <f ca="1">IF(Popis01[[#This Row],[Poglavje]]="",IF(OFFSET(Popis01[[#This Row],[Poglavje]],-1,0)="",OFFSET(Popis01[[#This Row],[Št. postavke]],-1,0)+1,1),Popis01[[#This Row],[Poglavje]])</f>
        <v>5.</v>
      </c>
      <c r="H46" s="33" t="s">
        <v>99</v>
      </c>
      <c r="I46" s="33"/>
      <c r="J46" s="34"/>
      <c r="K46" s="35"/>
      <c r="L46" s="65"/>
      <c r="M46" s="65" t="str">
        <f ca="1">IF(AND(Popis01[[#This Row],[Poglavje]]="",Popis01[[#This Row],[Enota mere]]&lt;&gt;"*"),ROUND(Popis01[[#This Row],[Količina]]*Popis01[[#This Row],[Cena na enoto]],2),"")</f>
        <v/>
      </c>
      <c r="N46" s="36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46" s="68"/>
      <c r="P46" s="69"/>
    </row>
    <row r="47" spans="1:16" s="63" customFormat="1" ht="36">
      <c r="A47" s="29">
        <v>5</v>
      </c>
      <c r="B47" s="30"/>
      <c r="C47" s="30"/>
      <c r="D47" s="30"/>
      <c r="E47" s="31" t="str">
        <f>_xlfn.TEXTJOIN(".",TRUE(),Popis01[[#This Row],[Nivo 1]:[Nivo 4]])&amp;"."</f>
        <v>5.</v>
      </c>
      <c r="F47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47" s="32">
        <f ca="1">IF(Popis01[[#This Row],[Poglavje]]="",IF(OFFSET(Popis01[[#This Row],[Poglavje]],-1,0)="",OFFSET(Popis01[[#This Row],[Št. postavke]],-1,0)+1,1),Popis01[[#This Row],[Poglavje]])</f>
        <v>1</v>
      </c>
      <c r="H47" s="33" t="s">
        <v>100</v>
      </c>
      <c r="I47" s="33"/>
      <c r="J47" s="34"/>
      <c r="K47" s="35"/>
      <c r="L47" s="65"/>
      <c r="M47" s="65">
        <f ca="1">IF(AND(Popis01[[#This Row],[Poglavje]]="",Popis01[[#This Row],[Enota mere]]&lt;&gt;"*"),ROUND(Popis01[[#This Row],[Količina]]*Popis01[[#This Row],[Cena na enoto]],2),"")</f>
        <v>0</v>
      </c>
      <c r="N47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47" s="68"/>
      <c r="P47" s="69"/>
    </row>
    <row r="48" spans="1:16" s="63" customFormat="1">
      <c r="A48" s="29">
        <v>5</v>
      </c>
      <c r="B48" s="30">
        <v>1</v>
      </c>
      <c r="C48" s="30"/>
      <c r="D48" s="30"/>
      <c r="E48" s="31" t="str">
        <f>_xlfn.TEXTJOIN(".",TRUE(),Popis01[[#This Row],[Nivo 1]:[Nivo 4]])&amp;"."</f>
        <v>5.1.</v>
      </c>
      <c r="F48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5.1.</v>
      </c>
      <c r="G48" s="32" t="str">
        <f ca="1">IF(Popis01[[#This Row],[Poglavje]]="",IF(OFFSET(Popis01[[#This Row],[Poglavje]],-1,0)="",OFFSET(Popis01[[#This Row],[Št. postavke]],-1,0)+1,1),Popis01[[#This Row],[Poglavje]])</f>
        <v>5.1.</v>
      </c>
      <c r="H48" s="33" t="s">
        <v>101</v>
      </c>
      <c r="I48" s="33"/>
      <c r="J48" s="34"/>
      <c r="K48" s="35"/>
      <c r="L48" s="65"/>
      <c r="M48" s="65" t="str">
        <f ca="1">IF(AND(Popis01[[#This Row],[Poglavje]]="",Popis01[[#This Row],[Enota mere]]&lt;&gt;"*"),ROUND(Popis01[[#This Row],[Količina]]*Popis01[[#This Row],[Cena na enoto]],2),"")</f>
        <v/>
      </c>
      <c r="N48" s="36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48" s="68"/>
      <c r="P48" s="69"/>
    </row>
    <row r="49" spans="1:16" s="63" customFormat="1" ht="24">
      <c r="A49" s="29">
        <v>5</v>
      </c>
      <c r="B49" s="30">
        <v>1</v>
      </c>
      <c r="C49" s="30"/>
      <c r="D49" s="30"/>
      <c r="E49" s="31" t="str">
        <f>_xlfn.TEXTJOIN(".",TRUE(),Popis01[[#This Row],[Nivo 1]:[Nivo 4]])&amp;"."</f>
        <v>5.1.</v>
      </c>
      <c r="F49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49" s="32">
        <f ca="1">IF(Popis01[[#This Row],[Poglavje]]="",IF(OFFSET(Popis01[[#This Row],[Poglavje]],-1,0)="",OFFSET(Popis01[[#This Row],[Št. postavke]],-1,0)+1,1),Popis01[[#This Row],[Poglavje]])</f>
        <v>1</v>
      </c>
      <c r="H49" s="73" t="s">
        <v>102</v>
      </c>
      <c r="I49" s="33" t="s">
        <v>103</v>
      </c>
      <c r="J49" s="34" t="s">
        <v>27</v>
      </c>
      <c r="K49" s="35">
        <v>12</v>
      </c>
      <c r="L49" s="65"/>
      <c r="M49" s="65">
        <f ca="1">IF(AND(Popis01[[#This Row],[Poglavje]]="",Popis01[[#This Row],[Enota mere]]&lt;&gt;"*"),ROUND(Popis01[[#This Row],[Količina]]*Popis01[[#This Row],[Cena na enoto]],2),"")</f>
        <v>0</v>
      </c>
      <c r="N49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49" s="68"/>
      <c r="P49" s="69"/>
    </row>
    <row r="50" spans="1:16" s="63" customFormat="1" ht="24">
      <c r="A50" s="29">
        <v>5</v>
      </c>
      <c r="B50" s="30">
        <v>1</v>
      </c>
      <c r="C50" s="30"/>
      <c r="D50" s="30"/>
      <c r="E50" s="31" t="str">
        <f>_xlfn.TEXTJOIN(".",TRUE(),Popis01[[#This Row],[Nivo 1]:[Nivo 4]])&amp;"."</f>
        <v>5.1.</v>
      </c>
      <c r="F50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50" s="32">
        <f ca="1">IF(Popis01[[#This Row],[Poglavje]]="",IF(OFFSET(Popis01[[#This Row],[Poglavje]],-1,0)="",OFFSET(Popis01[[#This Row],[Št. postavke]],-1,0)+1,1),Popis01[[#This Row],[Poglavje]])</f>
        <v>2</v>
      </c>
      <c r="H50" s="72" t="s">
        <v>104</v>
      </c>
      <c r="I50" s="33" t="s">
        <v>105</v>
      </c>
      <c r="J50" s="34" t="s">
        <v>27</v>
      </c>
      <c r="K50" s="35">
        <v>5</v>
      </c>
      <c r="L50" s="65"/>
      <c r="M50" s="65">
        <f ca="1">IF(AND(Popis01[[#This Row],[Poglavje]]="",Popis01[[#This Row],[Enota mere]]&lt;&gt;"*"),ROUND(Popis01[[#This Row],[Količina]]*Popis01[[#This Row],[Cena na enoto]],2),"")</f>
        <v>0</v>
      </c>
      <c r="N50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50" s="68"/>
      <c r="P50" s="69"/>
    </row>
    <row r="51" spans="1:16" s="63" customFormat="1" ht="24">
      <c r="A51" s="29">
        <v>5</v>
      </c>
      <c r="B51" s="30">
        <v>1</v>
      </c>
      <c r="C51" s="30"/>
      <c r="D51" s="30"/>
      <c r="E51" s="31" t="str">
        <f>_xlfn.TEXTJOIN(".",TRUE(),Popis01[[#This Row],[Nivo 1]:[Nivo 4]])&amp;"."</f>
        <v>5.1.</v>
      </c>
      <c r="F51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51" s="32">
        <f ca="1">IF(Popis01[[#This Row],[Poglavje]]="",IF(OFFSET(Popis01[[#This Row],[Poglavje]],-1,0)="",OFFSET(Popis01[[#This Row],[Št. postavke]],-1,0)+1,1),Popis01[[#This Row],[Poglavje]])</f>
        <v>3</v>
      </c>
      <c r="H51" s="72" t="s">
        <v>106</v>
      </c>
      <c r="I51" s="33" t="s">
        <v>107</v>
      </c>
      <c r="J51" s="34" t="s">
        <v>27</v>
      </c>
      <c r="K51" s="35">
        <v>3</v>
      </c>
      <c r="L51" s="65"/>
      <c r="M51" s="65">
        <f ca="1">IF(AND(Popis01[[#This Row],[Poglavje]]="",Popis01[[#This Row],[Enota mere]]&lt;&gt;"*"),ROUND(Popis01[[#This Row],[Količina]]*Popis01[[#This Row],[Cena na enoto]],2),"")</f>
        <v>0</v>
      </c>
      <c r="N51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51" s="68"/>
      <c r="P51" s="69"/>
    </row>
    <row r="52" spans="1:16" s="63" customFormat="1" ht="24">
      <c r="A52" s="29">
        <v>5</v>
      </c>
      <c r="B52" s="30">
        <v>1</v>
      </c>
      <c r="C52" s="30"/>
      <c r="D52" s="30"/>
      <c r="E52" s="31" t="str">
        <f>_xlfn.TEXTJOIN(".",TRUE(),Popis01[[#This Row],[Nivo 1]:[Nivo 4]])&amp;"."</f>
        <v>5.1.</v>
      </c>
      <c r="F52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52" s="32">
        <f ca="1">IF(Popis01[[#This Row],[Poglavje]]="",IF(OFFSET(Popis01[[#This Row],[Poglavje]],-1,0)="",OFFSET(Popis01[[#This Row],[Št. postavke]],-1,0)+1,1),Popis01[[#This Row],[Poglavje]])</f>
        <v>4</v>
      </c>
      <c r="H52" s="72" t="s">
        <v>108</v>
      </c>
      <c r="I52" s="33" t="s">
        <v>109</v>
      </c>
      <c r="J52" s="34" t="s">
        <v>27</v>
      </c>
      <c r="K52" s="35">
        <v>1</v>
      </c>
      <c r="L52" s="65"/>
      <c r="M52" s="65">
        <f ca="1">IF(AND(Popis01[[#This Row],[Poglavje]]="",Popis01[[#This Row],[Enota mere]]&lt;&gt;"*"),ROUND(Popis01[[#This Row],[Količina]]*Popis01[[#This Row],[Cena na enoto]],2),"")</f>
        <v>0</v>
      </c>
      <c r="N52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52" s="68"/>
      <c r="P52" s="69"/>
    </row>
    <row r="53" spans="1:16" s="63" customFormat="1" ht="24">
      <c r="A53" s="29">
        <v>5</v>
      </c>
      <c r="B53" s="30">
        <v>1</v>
      </c>
      <c r="C53" s="30"/>
      <c r="D53" s="30"/>
      <c r="E53" s="31" t="str">
        <f>_xlfn.TEXTJOIN(".",TRUE(),Popis01[[#This Row],[Nivo 1]:[Nivo 4]])&amp;"."</f>
        <v>5.1.</v>
      </c>
      <c r="F53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53" s="32">
        <f ca="1">IF(Popis01[[#This Row],[Poglavje]]="",IF(OFFSET(Popis01[[#This Row],[Poglavje]],-1,0)="",OFFSET(Popis01[[#This Row],[Št. postavke]],-1,0)+1,1),Popis01[[#This Row],[Poglavje]])</f>
        <v>5</v>
      </c>
      <c r="H53" s="72" t="s">
        <v>110</v>
      </c>
      <c r="I53" s="33" t="s">
        <v>111</v>
      </c>
      <c r="J53" s="34" t="s">
        <v>27</v>
      </c>
      <c r="K53" s="35">
        <v>5</v>
      </c>
      <c r="L53" s="65"/>
      <c r="M53" s="65">
        <f ca="1">IF(AND(Popis01[[#This Row],[Poglavje]]="",Popis01[[#This Row],[Enota mere]]&lt;&gt;"*"),ROUND(Popis01[[#This Row],[Količina]]*Popis01[[#This Row],[Cena na enoto]],2),"")</f>
        <v>0</v>
      </c>
      <c r="N53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53" s="68"/>
      <c r="P53" s="69"/>
    </row>
    <row r="54" spans="1:16" s="63" customFormat="1">
      <c r="A54" s="29">
        <v>5</v>
      </c>
      <c r="B54" s="30">
        <v>2</v>
      </c>
      <c r="C54" s="30"/>
      <c r="D54" s="30"/>
      <c r="E54" s="31" t="str">
        <f>_xlfn.TEXTJOIN(".",TRUE(),Popis01[[#This Row],[Nivo 1]:[Nivo 4]])&amp;"."</f>
        <v>5.2.</v>
      </c>
      <c r="F54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5.2.</v>
      </c>
      <c r="G54" s="32" t="str">
        <f ca="1">IF(Popis01[[#This Row],[Poglavje]]="",IF(OFFSET(Popis01[[#This Row],[Poglavje]],-1,0)="",OFFSET(Popis01[[#This Row],[Št. postavke]],-1,0)+1,1),Popis01[[#This Row],[Poglavje]])</f>
        <v>5.2.</v>
      </c>
      <c r="H54" s="33" t="s">
        <v>112</v>
      </c>
      <c r="I54" s="33"/>
      <c r="J54" s="34"/>
      <c r="K54" s="35"/>
      <c r="L54" s="65"/>
      <c r="M54" s="65" t="str">
        <f ca="1">IF(AND(Popis01[[#This Row],[Poglavje]]="",Popis01[[#This Row],[Enota mere]]&lt;&gt;"*"),ROUND(Popis01[[#This Row],[Količina]]*Popis01[[#This Row],[Cena na enoto]],2),"")</f>
        <v/>
      </c>
      <c r="N54" s="36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54" s="68"/>
      <c r="P54" s="69"/>
    </row>
    <row r="55" spans="1:16" s="63" customFormat="1" ht="24">
      <c r="A55" s="29">
        <v>5</v>
      </c>
      <c r="B55" s="30">
        <v>2</v>
      </c>
      <c r="C55" s="30"/>
      <c r="D55" s="30"/>
      <c r="E55" s="31" t="str">
        <f>_xlfn.TEXTJOIN(".",TRUE(),Popis01[[#This Row],[Nivo 1]:[Nivo 4]])&amp;"."</f>
        <v>5.2.</v>
      </c>
      <c r="F55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55" s="32">
        <f ca="1">IF(Popis01[[#This Row],[Poglavje]]="",IF(OFFSET(Popis01[[#This Row],[Poglavje]],-1,0)="",OFFSET(Popis01[[#This Row],[Št. postavke]],-1,0)+1,1),Popis01[[#This Row],[Poglavje]])</f>
        <v>1</v>
      </c>
      <c r="H55" s="74" t="s">
        <v>113</v>
      </c>
      <c r="I55" s="73" t="s">
        <v>114</v>
      </c>
      <c r="J55" s="34" t="s">
        <v>27</v>
      </c>
      <c r="K55" s="35">
        <v>20</v>
      </c>
      <c r="L55" s="65"/>
      <c r="M55" s="65">
        <f ca="1">IF(AND(Popis01[[#This Row],[Poglavje]]="",Popis01[[#This Row],[Enota mere]]&lt;&gt;"*"),ROUND(Popis01[[#This Row],[Količina]]*Popis01[[#This Row],[Cena na enoto]],2),"")</f>
        <v>0</v>
      </c>
      <c r="N55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55" s="68"/>
      <c r="P55" s="69"/>
    </row>
    <row r="56" spans="1:16" s="63" customFormat="1" ht="24">
      <c r="A56" s="29">
        <v>5</v>
      </c>
      <c r="B56" s="30">
        <v>2</v>
      </c>
      <c r="C56" s="30"/>
      <c r="D56" s="30"/>
      <c r="E56" s="31" t="str">
        <f>_xlfn.TEXTJOIN(".",TRUE(),Popis01[[#This Row],[Nivo 1]:[Nivo 4]])&amp;"."</f>
        <v>5.2.</v>
      </c>
      <c r="F56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56" s="32">
        <f ca="1">IF(Popis01[[#This Row],[Poglavje]]="",IF(OFFSET(Popis01[[#This Row],[Poglavje]],-1,0)="",OFFSET(Popis01[[#This Row],[Št. postavke]],-1,0)+1,1),Popis01[[#This Row],[Poglavje]])</f>
        <v>2</v>
      </c>
      <c r="H56" s="73" t="s">
        <v>115</v>
      </c>
      <c r="I56" s="72" t="s">
        <v>116</v>
      </c>
      <c r="J56" s="34" t="s">
        <v>27</v>
      </c>
      <c r="K56" s="35">
        <v>12</v>
      </c>
      <c r="L56" s="65"/>
      <c r="M56" s="65">
        <f ca="1">IF(AND(Popis01[[#This Row],[Poglavje]]="",Popis01[[#This Row],[Enota mere]]&lt;&gt;"*"),ROUND(Popis01[[#This Row],[Količina]]*Popis01[[#This Row],[Cena na enoto]],2),"")</f>
        <v>0</v>
      </c>
      <c r="N56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56" s="68"/>
      <c r="P56" s="69"/>
    </row>
    <row r="57" spans="1:16" s="63" customFormat="1" ht="24">
      <c r="A57" s="29">
        <v>5</v>
      </c>
      <c r="B57" s="30">
        <v>2</v>
      </c>
      <c r="C57" s="30"/>
      <c r="D57" s="30"/>
      <c r="E57" s="31" t="str">
        <f>_xlfn.TEXTJOIN(".",TRUE(),Popis01[[#This Row],[Nivo 1]:[Nivo 4]])&amp;"."</f>
        <v>5.2.</v>
      </c>
      <c r="F57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57" s="32">
        <f ca="1">IF(Popis01[[#This Row],[Poglavje]]="",IF(OFFSET(Popis01[[#This Row],[Poglavje]],-1,0)="",OFFSET(Popis01[[#This Row],[Št. postavke]],-1,0)+1,1),Popis01[[#This Row],[Poglavje]])</f>
        <v>3</v>
      </c>
      <c r="H57" s="74" t="s">
        <v>117</v>
      </c>
      <c r="I57" s="73" t="s">
        <v>118</v>
      </c>
      <c r="J57" s="34" t="s">
        <v>27</v>
      </c>
      <c r="K57" s="35">
        <v>1</v>
      </c>
      <c r="L57" s="65"/>
      <c r="M57" s="65">
        <f ca="1">IF(AND(Popis01[[#This Row],[Poglavje]]="",Popis01[[#This Row],[Enota mere]]&lt;&gt;"*"),ROUND(Popis01[[#This Row],[Količina]]*Popis01[[#This Row],[Cena na enoto]],2),"")</f>
        <v>0</v>
      </c>
      <c r="N57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57" s="68"/>
      <c r="P57" s="69"/>
    </row>
    <row r="58" spans="1:16" s="63" customFormat="1" ht="60">
      <c r="A58" s="29">
        <v>5</v>
      </c>
      <c r="B58" s="30">
        <v>2</v>
      </c>
      <c r="C58" s="30"/>
      <c r="D58" s="30"/>
      <c r="E58" s="31" t="str">
        <f>_xlfn.TEXTJOIN(".",TRUE(),Popis01[[#This Row],[Nivo 1]:[Nivo 4]])&amp;"."</f>
        <v>5.2.</v>
      </c>
      <c r="F58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58" s="32">
        <f ca="1">IF(Popis01[[#This Row],[Poglavje]]="",IF(OFFSET(Popis01[[#This Row],[Poglavje]],-1,0)="",OFFSET(Popis01[[#This Row],[Št. postavke]],-1,0)+1,1),Popis01[[#This Row],[Poglavje]])</f>
        <v>4</v>
      </c>
      <c r="H58" s="73" t="s">
        <v>119</v>
      </c>
      <c r="I58" s="73" t="s">
        <v>120</v>
      </c>
      <c r="J58" s="34" t="s">
        <v>55</v>
      </c>
      <c r="K58" s="35">
        <v>30</v>
      </c>
      <c r="L58" s="65"/>
      <c r="M58" s="65">
        <f ca="1">IF(AND(Popis01[[#This Row],[Poglavje]]="",Popis01[[#This Row],[Enota mere]]&lt;&gt;"*"),ROUND(Popis01[[#This Row],[Količina]]*Popis01[[#This Row],[Cena na enoto]],2),"")</f>
        <v>0</v>
      </c>
      <c r="N58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58" s="68"/>
      <c r="P58" s="69"/>
    </row>
    <row r="59" spans="1:16" s="63" customFormat="1">
      <c r="A59" s="29">
        <v>5</v>
      </c>
      <c r="B59" s="30">
        <v>3</v>
      </c>
      <c r="C59" s="30"/>
      <c r="D59" s="30"/>
      <c r="E59" s="31" t="str">
        <f>_xlfn.TEXTJOIN(".",TRUE(),Popis01[[#This Row],[Nivo 1]:[Nivo 4]])&amp;"."</f>
        <v>5.3.</v>
      </c>
      <c r="F59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5.3.</v>
      </c>
      <c r="G59" s="32" t="str">
        <f ca="1">IF(Popis01[[#This Row],[Poglavje]]="",IF(OFFSET(Popis01[[#This Row],[Poglavje]],-1,0)="",OFFSET(Popis01[[#This Row],[Št. postavke]],-1,0)+1,1),Popis01[[#This Row],[Poglavje]])</f>
        <v>5.3.</v>
      </c>
      <c r="H59" s="33" t="s">
        <v>121</v>
      </c>
      <c r="I59" s="33"/>
      <c r="J59" s="34"/>
      <c r="K59" s="35"/>
      <c r="L59" s="65"/>
      <c r="M59" s="65" t="str">
        <f ca="1">IF(AND(Popis01[[#This Row],[Poglavje]]="",Popis01[[#This Row],[Enota mere]]&lt;&gt;"*"),ROUND(Popis01[[#This Row],[Količina]]*Popis01[[#This Row],[Cena na enoto]],2),"")</f>
        <v/>
      </c>
      <c r="N59" s="36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59" s="68"/>
      <c r="P59" s="69"/>
    </row>
    <row r="60" spans="1:16" s="63" customFormat="1" ht="48">
      <c r="A60" s="29">
        <v>5</v>
      </c>
      <c r="B60" s="30">
        <v>3</v>
      </c>
      <c r="C60" s="30"/>
      <c r="D60" s="30"/>
      <c r="E60" s="31" t="str">
        <f>_xlfn.TEXTJOIN(".",TRUE(),Popis01[[#This Row],[Nivo 1]:[Nivo 4]])&amp;"."</f>
        <v>5.3.</v>
      </c>
      <c r="F60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60" s="32">
        <f ca="1">IF(Popis01[[#This Row],[Poglavje]]="",IF(OFFSET(Popis01[[#This Row],[Poglavje]],-1,0)="",OFFSET(Popis01[[#This Row],[Št. postavke]],-1,0)+1,1),Popis01[[#This Row],[Poglavje]])</f>
        <v>1</v>
      </c>
      <c r="H60" s="70" t="s">
        <v>122</v>
      </c>
      <c r="I60" s="70" t="s">
        <v>123</v>
      </c>
      <c r="J60" s="34" t="s">
        <v>27</v>
      </c>
      <c r="K60" s="35">
        <v>30</v>
      </c>
      <c r="L60" s="65"/>
      <c r="M60" s="65">
        <f ca="1">IF(AND(Popis01[[#This Row],[Poglavje]]="",Popis01[[#This Row],[Enota mere]]&lt;&gt;"*"),ROUND(Popis01[[#This Row],[Količina]]*Popis01[[#This Row],[Cena na enoto]],2),"")</f>
        <v>0</v>
      </c>
      <c r="N60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60" s="68"/>
      <c r="P60" s="69"/>
    </row>
    <row r="61" spans="1:16" s="63" customFormat="1" ht="48">
      <c r="A61" s="29">
        <v>5</v>
      </c>
      <c r="B61" s="30">
        <v>3</v>
      </c>
      <c r="C61" s="30"/>
      <c r="D61" s="30"/>
      <c r="E61" s="31" t="str">
        <f>_xlfn.TEXTJOIN(".",TRUE(),Popis01[[#This Row],[Nivo 1]:[Nivo 4]])&amp;"."</f>
        <v>5.3.</v>
      </c>
      <c r="F61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61" s="32">
        <f ca="1">IF(Popis01[[#This Row],[Poglavje]]="",IF(OFFSET(Popis01[[#This Row],[Poglavje]],-1,0)="",OFFSET(Popis01[[#This Row],[Št. postavke]],-1,0)+1,1),Popis01[[#This Row],[Poglavje]])</f>
        <v>2</v>
      </c>
      <c r="H61" s="70" t="s">
        <v>124</v>
      </c>
      <c r="I61" s="70" t="s">
        <v>125</v>
      </c>
      <c r="J61" s="34" t="s">
        <v>27</v>
      </c>
      <c r="K61" s="35">
        <v>300</v>
      </c>
      <c r="L61" s="65"/>
      <c r="M61" s="65">
        <f ca="1">IF(AND(Popis01[[#This Row],[Poglavje]]="",Popis01[[#This Row],[Enota mere]]&lt;&gt;"*"),ROUND(Popis01[[#This Row],[Količina]]*Popis01[[#This Row],[Cena na enoto]],2),"")</f>
        <v>0</v>
      </c>
      <c r="N61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61" s="68"/>
      <c r="P61" s="69"/>
    </row>
    <row r="62" spans="1:16" s="63" customFormat="1" ht="48">
      <c r="A62" s="29">
        <v>5</v>
      </c>
      <c r="B62" s="30">
        <v>3</v>
      </c>
      <c r="C62" s="30"/>
      <c r="D62" s="30"/>
      <c r="E62" s="31" t="str">
        <f>_xlfn.TEXTJOIN(".",TRUE(),Popis01[[#This Row],[Nivo 1]:[Nivo 4]])&amp;"."</f>
        <v>5.3.</v>
      </c>
      <c r="F62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62" s="32">
        <f ca="1">IF(Popis01[[#This Row],[Poglavje]]="",IF(OFFSET(Popis01[[#This Row],[Poglavje]],-1,0)="",OFFSET(Popis01[[#This Row],[Št. postavke]],-1,0)+1,1),Popis01[[#This Row],[Poglavje]])</f>
        <v>3</v>
      </c>
      <c r="H62" s="70" t="s">
        <v>126</v>
      </c>
      <c r="I62" s="70" t="s">
        <v>127</v>
      </c>
      <c r="J62" s="34" t="s">
        <v>27</v>
      </c>
      <c r="K62" s="35">
        <v>60</v>
      </c>
      <c r="L62" s="65"/>
      <c r="M62" s="65">
        <f ca="1">IF(AND(Popis01[[#This Row],[Poglavje]]="",Popis01[[#This Row],[Enota mere]]&lt;&gt;"*"),ROUND(Popis01[[#This Row],[Količina]]*Popis01[[#This Row],[Cena na enoto]],2),"")</f>
        <v>0</v>
      </c>
      <c r="N62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62" s="68"/>
      <c r="P62" s="69"/>
    </row>
    <row r="63" spans="1:16" s="63" customFormat="1" ht="48">
      <c r="A63" s="29">
        <v>5</v>
      </c>
      <c r="B63" s="30">
        <v>3</v>
      </c>
      <c r="C63" s="30"/>
      <c r="D63" s="30"/>
      <c r="E63" s="31" t="str">
        <f>_xlfn.TEXTJOIN(".",TRUE(),Popis01[[#This Row],[Nivo 1]:[Nivo 4]])&amp;"."</f>
        <v>5.3.</v>
      </c>
      <c r="F63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63" s="32">
        <f ca="1">IF(Popis01[[#This Row],[Poglavje]]="",IF(OFFSET(Popis01[[#This Row],[Poglavje]],-1,0)="",OFFSET(Popis01[[#This Row],[Št. postavke]],-1,0)+1,1),Popis01[[#This Row],[Poglavje]])</f>
        <v>4</v>
      </c>
      <c r="H63" s="70" t="s">
        <v>128</v>
      </c>
      <c r="I63" s="70" t="s">
        <v>129</v>
      </c>
      <c r="J63" s="34" t="s">
        <v>27</v>
      </c>
      <c r="K63" s="35">
        <v>50</v>
      </c>
      <c r="L63" s="65"/>
      <c r="M63" s="65">
        <f ca="1">IF(AND(Popis01[[#This Row],[Poglavje]]="",Popis01[[#This Row],[Enota mere]]&lt;&gt;"*"),ROUND(Popis01[[#This Row],[Količina]]*Popis01[[#This Row],[Cena na enoto]],2),"")</f>
        <v>0</v>
      </c>
      <c r="N63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63" s="68"/>
      <c r="P63" s="69"/>
    </row>
    <row r="64" spans="1:16" s="63" customFormat="1" ht="48">
      <c r="A64" s="29">
        <v>5</v>
      </c>
      <c r="B64" s="30">
        <v>3</v>
      </c>
      <c r="C64" s="30"/>
      <c r="D64" s="30"/>
      <c r="E64" s="31" t="str">
        <f>_xlfn.TEXTJOIN(".",TRUE(),Popis01[[#This Row],[Nivo 1]:[Nivo 4]])&amp;"."</f>
        <v>5.3.</v>
      </c>
      <c r="F64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64" s="32">
        <f ca="1">IF(Popis01[[#This Row],[Poglavje]]="",IF(OFFSET(Popis01[[#This Row],[Poglavje]],-1,0)="",OFFSET(Popis01[[#This Row],[Št. postavke]],-1,0)+1,1),Popis01[[#This Row],[Poglavje]])</f>
        <v>5</v>
      </c>
      <c r="H64" s="70" t="s">
        <v>130</v>
      </c>
      <c r="I64" s="70" t="s">
        <v>131</v>
      </c>
      <c r="J64" s="34" t="s">
        <v>27</v>
      </c>
      <c r="K64" s="35">
        <v>50</v>
      </c>
      <c r="L64" s="65"/>
      <c r="M64" s="65">
        <f ca="1">IF(AND(Popis01[[#This Row],[Poglavje]]="",Popis01[[#This Row],[Enota mere]]&lt;&gt;"*"),ROUND(Popis01[[#This Row],[Količina]]*Popis01[[#This Row],[Cena na enoto]],2),"")</f>
        <v>0</v>
      </c>
      <c r="N64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64" s="68"/>
      <c r="P64" s="69"/>
    </row>
    <row r="65" spans="1:16" s="63" customFormat="1">
      <c r="A65" s="29">
        <v>5</v>
      </c>
      <c r="B65" s="30"/>
      <c r="C65" s="30">
        <v>4</v>
      </c>
      <c r="D65" s="30"/>
      <c r="E65" s="31" t="str">
        <f>_xlfn.TEXTJOIN(".",TRUE(),Popis01[[#This Row],[Nivo 1]:[Nivo 4]])&amp;"."</f>
        <v>5.4.</v>
      </c>
      <c r="F65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5.4.</v>
      </c>
      <c r="G65" s="32" t="str">
        <f ca="1">IF(Popis01[[#This Row],[Poglavje]]="",IF(OFFSET(Popis01[[#This Row],[Poglavje]],-1,0)="",OFFSET(Popis01[[#This Row],[Št. postavke]],-1,0)+1,1),Popis01[[#This Row],[Poglavje]])</f>
        <v>5.4.</v>
      </c>
      <c r="H65" s="70" t="s">
        <v>132</v>
      </c>
      <c r="I65" s="70"/>
      <c r="J65" s="34"/>
      <c r="K65" s="35"/>
      <c r="L65" s="65"/>
      <c r="M65" s="65" t="str">
        <f ca="1">IF(AND(Popis01[[#This Row],[Poglavje]]="",Popis01[[#This Row],[Enota mere]]&lt;&gt;"*"),ROUND(Popis01[[#This Row],[Količina]]*Popis01[[#This Row],[Cena na enoto]],2),"")</f>
        <v/>
      </c>
      <c r="N65" s="59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65" s="68"/>
      <c r="P65" s="69"/>
    </row>
    <row r="66" spans="1:16" s="63" customFormat="1">
      <c r="A66" s="29">
        <v>5</v>
      </c>
      <c r="B66" s="30">
        <v>4</v>
      </c>
      <c r="C66" s="30"/>
      <c r="D66" s="30"/>
      <c r="E66" s="31" t="str">
        <f>_xlfn.TEXTJOIN(".",TRUE(),Popis01[[#This Row],[Nivo 1]:[Nivo 4]])&amp;"."</f>
        <v>5.4.</v>
      </c>
      <c r="F66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66" s="32">
        <f ca="1">IF(Popis01[[#This Row],[Poglavje]]="",IF(OFFSET(Popis01[[#This Row],[Poglavje]],-1,0)="",OFFSET(Popis01[[#This Row],[Št. postavke]],-1,0)+1,1),Popis01[[#This Row],[Poglavje]])</f>
        <v>1</v>
      </c>
      <c r="H66" s="70" t="s">
        <v>133</v>
      </c>
      <c r="I66" s="70" t="s">
        <v>134</v>
      </c>
      <c r="J66" s="34" t="s">
        <v>40</v>
      </c>
      <c r="K66" s="35">
        <v>300</v>
      </c>
      <c r="L66" s="65"/>
      <c r="M66" s="65">
        <f ca="1">IF(AND(Popis01[[#This Row],[Poglavje]]="",Popis01[[#This Row],[Enota mere]]&lt;&gt;"*"),ROUND(Popis01[[#This Row],[Količina]]*Popis01[[#This Row],[Cena na enoto]],2),"")</f>
        <v>0</v>
      </c>
      <c r="N66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66" s="68"/>
      <c r="P66" s="69"/>
    </row>
    <row r="67" spans="1:16" s="63" customFormat="1">
      <c r="A67" s="29">
        <v>5</v>
      </c>
      <c r="B67" s="30"/>
      <c r="C67" s="30">
        <v>4</v>
      </c>
      <c r="D67" s="30"/>
      <c r="E67" s="31" t="str">
        <f>_xlfn.TEXTJOIN(".",TRUE(),Popis01[[#This Row],[Nivo 1]:[Nivo 4]])&amp;"."</f>
        <v>5.4.</v>
      </c>
      <c r="F67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67" s="32">
        <f ca="1">IF(Popis01[[#This Row],[Poglavje]]="",IF(OFFSET(Popis01[[#This Row],[Poglavje]],-1,0)="",OFFSET(Popis01[[#This Row],[Št. postavke]],-1,0)+1,1),Popis01[[#This Row],[Poglavje]])</f>
        <v>2</v>
      </c>
      <c r="H67" s="70" t="s">
        <v>135</v>
      </c>
      <c r="I67" s="70" t="s">
        <v>136</v>
      </c>
      <c r="J67" s="34" t="s">
        <v>40</v>
      </c>
      <c r="K67" s="35">
        <v>600</v>
      </c>
      <c r="L67" s="65"/>
      <c r="M67" s="65">
        <f ca="1">IF(AND(Popis01[[#This Row],[Poglavje]]="",Popis01[[#This Row],[Enota mere]]&lt;&gt;"*"),ROUND(Popis01[[#This Row],[Količina]]*Popis01[[#This Row],[Cena na enoto]],2),"")</f>
        <v>0</v>
      </c>
      <c r="N67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67" s="68"/>
      <c r="P67" s="69"/>
    </row>
    <row r="68" spans="1:16" s="63" customFormat="1">
      <c r="A68" s="29">
        <v>5</v>
      </c>
      <c r="B68" s="30">
        <v>5</v>
      </c>
      <c r="C68" s="30"/>
      <c r="D68" s="30"/>
      <c r="E68" s="31" t="str">
        <f>_xlfn.TEXTJOIN(".",TRUE(),Popis01[[#This Row],[Nivo 1]:[Nivo 4]])&amp;"."</f>
        <v>5.5.</v>
      </c>
      <c r="F68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5.5.</v>
      </c>
      <c r="G68" s="32" t="str">
        <f ca="1">IF(Popis01[[#This Row],[Poglavje]]="",IF(OFFSET(Popis01[[#This Row],[Poglavje]],-1,0)="",OFFSET(Popis01[[#This Row],[Št. postavke]],-1,0)+1,1),Popis01[[#This Row],[Poglavje]])</f>
        <v>5.5.</v>
      </c>
      <c r="H68" s="70" t="s">
        <v>137</v>
      </c>
      <c r="I68" s="70"/>
      <c r="J68" s="34"/>
      <c r="K68" s="35"/>
      <c r="L68" s="65"/>
      <c r="M68" s="65" t="str">
        <f ca="1">IF(AND(Popis01[[#This Row],[Poglavje]]="",Popis01[[#This Row],[Enota mere]]&lt;&gt;"*"),ROUND(Popis01[[#This Row],[Količina]]*Popis01[[#This Row],[Cena na enoto]],2),"")</f>
        <v/>
      </c>
      <c r="N68" s="59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68" s="68"/>
      <c r="P68" s="69"/>
    </row>
    <row r="69" spans="1:16" s="63" customFormat="1" ht="24">
      <c r="A69" s="29">
        <v>5</v>
      </c>
      <c r="B69" s="30">
        <v>5</v>
      </c>
      <c r="C69" s="30"/>
      <c r="D69" s="30"/>
      <c r="E69" s="31" t="str">
        <f>_xlfn.TEXTJOIN(".",TRUE(),Popis01[[#This Row],[Nivo 1]:[Nivo 4]])&amp;"."</f>
        <v>5.5.</v>
      </c>
      <c r="F69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69" s="32">
        <f ca="1">IF(Popis01[[#This Row],[Poglavje]]="",IF(OFFSET(Popis01[[#This Row],[Poglavje]],-1,0)="",OFFSET(Popis01[[#This Row],[Št. postavke]],-1,0)+1,1),Popis01[[#This Row],[Poglavje]])</f>
        <v>1</v>
      </c>
      <c r="H69" s="70" t="s">
        <v>138</v>
      </c>
      <c r="I69" s="70" t="s">
        <v>139</v>
      </c>
      <c r="J69" s="34" t="s">
        <v>27</v>
      </c>
      <c r="K69" s="35">
        <v>150</v>
      </c>
      <c r="L69" s="65"/>
      <c r="M69" s="65">
        <f ca="1">IF(AND(Popis01[[#This Row],[Poglavje]]="",Popis01[[#This Row],[Enota mere]]&lt;&gt;"*"),ROUND(Popis01[[#This Row],[Količina]]*Popis01[[#This Row],[Cena na enoto]],2),"")</f>
        <v>0</v>
      </c>
      <c r="N69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69" s="68"/>
      <c r="P69" s="69"/>
    </row>
    <row r="70" spans="1:16" s="63" customFormat="1">
      <c r="A70" s="29">
        <v>5</v>
      </c>
      <c r="B70" s="30">
        <v>5</v>
      </c>
      <c r="C70" s="30"/>
      <c r="D70" s="30"/>
      <c r="E70" s="31" t="str">
        <f>_xlfn.TEXTJOIN(".",TRUE(),Popis01[[#This Row],[Nivo 1]:[Nivo 4]])&amp;"."</f>
        <v>5.5.</v>
      </c>
      <c r="F70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70" s="32">
        <f ca="1">IF(Popis01[[#This Row],[Poglavje]]="",IF(OFFSET(Popis01[[#This Row],[Poglavje]],-1,0)="",OFFSET(Popis01[[#This Row],[Št. postavke]],-1,0)+1,1),Popis01[[#This Row],[Poglavje]])</f>
        <v>2</v>
      </c>
      <c r="H70" s="71" t="s">
        <v>140</v>
      </c>
      <c r="I70" s="70" t="s">
        <v>141</v>
      </c>
      <c r="J70" s="34" t="s">
        <v>27</v>
      </c>
      <c r="K70" s="35">
        <v>100</v>
      </c>
      <c r="L70" s="65"/>
      <c r="M70" s="65">
        <f ca="1">IF(AND(Popis01[[#This Row],[Poglavje]]="",Popis01[[#This Row],[Enota mere]]&lt;&gt;"*"),ROUND(Popis01[[#This Row],[Količina]]*Popis01[[#This Row],[Cena na enoto]],2),"")</f>
        <v>0</v>
      </c>
      <c r="N70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70" s="68"/>
      <c r="P70" s="69"/>
    </row>
    <row r="71" spans="1:16" s="63" customFormat="1" ht="24">
      <c r="A71" s="29">
        <v>5</v>
      </c>
      <c r="B71" s="30">
        <v>5</v>
      </c>
      <c r="C71" s="30"/>
      <c r="D71" s="30"/>
      <c r="E71" s="31" t="str">
        <f>_xlfn.TEXTJOIN(".",TRUE(),Popis01[[#This Row],[Nivo 1]:[Nivo 4]])&amp;"."</f>
        <v>5.5.</v>
      </c>
      <c r="F71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71" s="32">
        <f ca="1">IF(Popis01[[#This Row],[Poglavje]]="",IF(OFFSET(Popis01[[#This Row],[Poglavje]],-1,0)="",OFFSET(Popis01[[#This Row],[Št. postavke]],-1,0)+1,1),Popis01[[#This Row],[Poglavje]])</f>
        <v>3</v>
      </c>
      <c r="H71" s="71" t="s">
        <v>142</v>
      </c>
      <c r="I71" s="70" t="s">
        <v>143</v>
      </c>
      <c r="J71" s="34" t="s">
        <v>55</v>
      </c>
      <c r="K71" s="35">
        <v>50</v>
      </c>
      <c r="L71" s="65"/>
      <c r="M71" s="65">
        <f ca="1">IF(AND(Popis01[[#This Row],[Poglavje]]="",Popis01[[#This Row],[Enota mere]]&lt;&gt;"*"),ROUND(Popis01[[#This Row],[Količina]]*Popis01[[#This Row],[Cena na enoto]],2),"")</f>
        <v>0</v>
      </c>
      <c r="N71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71" s="68"/>
      <c r="P71" s="69"/>
    </row>
    <row r="72" spans="1:16" s="63" customFormat="1" ht="24">
      <c r="A72" s="29">
        <v>5</v>
      </c>
      <c r="B72" s="30">
        <v>5</v>
      </c>
      <c r="C72" s="30"/>
      <c r="D72" s="30"/>
      <c r="E72" s="31" t="str">
        <f>_xlfn.TEXTJOIN(".",TRUE(),Popis01[[#This Row],[Nivo 1]:[Nivo 4]])&amp;"."</f>
        <v>5.5.</v>
      </c>
      <c r="F72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72" s="32">
        <f ca="1">IF(Popis01[[#This Row],[Poglavje]]="",IF(OFFSET(Popis01[[#This Row],[Poglavje]],-1,0)="",OFFSET(Popis01[[#This Row],[Št. postavke]],-1,0)+1,1),Popis01[[#This Row],[Poglavje]])</f>
        <v>4</v>
      </c>
      <c r="H72" s="70" t="s">
        <v>144</v>
      </c>
      <c r="I72" s="70" t="s">
        <v>145</v>
      </c>
      <c r="J72" s="34" t="s">
        <v>27</v>
      </c>
      <c r="K72" s="35">
        <v>40</v>
      </c>
      <c r="L72" s="65"/>
      <c r="M72" s="65">
        <f ca="1">IF(AND(Popis01[[#This Row],[Poglavje]]="",Popis01[[#This Row],[Enota mere]]&lt;&gt;"*"),ROUND(Popis01[[#This Row],[Količina]]*Popis01[[#This Row],[Cena na enoto]],2),"")</f>
        <v>0</v>
      </c>
      <c r="N72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72" s="68"/>
      <c r="P72" s="69"/>
    </row>
    <row r="73" spans="1:16" s="63" customFormat="1">
      <c r="A73" s="29">
        <v>5</v>
      </c>
      <c r="B73" s="30">
        <v>5</v>
      </c>
      <c r="C73" s="30"/>
      <c r="D73" s="30"/>
      <c r="E73" s="31" t="str">
        <f>_xlfn.TEXTJOIN(".",TRUE(),Popis01[[#This Row],[Nivo 1]:[Nivo 4]])&amp;"."</f>
        <v>5.5.</v>
      </c>
      <c r="F73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73" s="32">
        <f ca="1">IF(Popis01[[#This Row],[Poglavje]]="",IF(OFFSET(Popis01[[#This Row],[Poglavje]],-1,0)="",OFFSET(Popis01[[#This Row],[Št. postavke]],-1,0)+1,1),Popis01[[#This Row],[Poglavje]])</f>
        <v>5</v>
      </c>
      <c r="H73" s="70" t="s">
        <v>146</v>
      </c>
      <c r="I73" s="70" t="s">
        <v>147</v>
      </c>
      <c r="J73" s="34" t="s">
        <v>34</v>
      </c>
      <c r="K73" s="35">
        <v>2</v>
      </c>
      <c r="L73" s="65"/>
      <c r="M73" s="65">
        <f ca="1">IF(AND(Popis01[[#This Row],[Poglavje]]="",Popis01[[#This Row],[Enota mere]]&lt;&gt;"*"),ROUND(Popis01[[#This Row],[Količina]]*Popis01[[#This Row],[Cena na enoto]],2),"")</f>
        <v>0</v>
      </c>
      <c r="N73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73" s="68"/>
      <c r="P73" s="69"/>
    </row>
    <row r="74" spans="1:16" ht="24">
      <c r="A74" s="29">
        <v>5</v>
      </c>
      <c r="B74" s="30">
        <v>5</v>
      </c>
      <c r="C74" s="30"/>
      <c r="D74" s="30"/>
      <c r="E74" s="31" t="str">
        <f>_xlfn.TEXTJOIN(".",TRUE(),Popis01[[#This Row],[Nivo 1]:[Nivo 4]])&amp;"."</f>
        <v>5.5.</v>
      </c>
      <c r="F74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74" s="32">
        <f ca="1">IF(Popis01[[#This Row],[Poglavje]]="",IF(OFFSET(Popis01[[#This Row],[Poglavje]],-1,0)="",OFFSET(Popis01[[#This Row],[Št. postavke]],-1,0)+1,1),Popis01[[#This Row],[Poglavje]])</f>
        <v>6</v>
      </c>
      <c r="H74" s="70" t="s">
        <v>148</v>
      </c>
      <c r="I74" s="70" t="s">
        <v>149</v>
      </c>
      <c r="J74" s="34" t="s">
        <v>34</v>
      </c>
      <c r="K74" s="35">
        <v>2</v>
      </c>
      <c r="L74" s="65"/>
      <c r="M74" s="65">
        <f ca="1">IF(AND(Popis01[[#This Row],[Poglavje]]="",Popis01[[#This Row],[Enota mere]]&lt;&gt;"*"),ROUND(Popis01[[#This Row],[Količina]]*Popis01[[#This Row],[Cena na enoto]],2),"")</f>
        <v>0</v>
      </c>
      <c r="N74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74" s="68"/>
      <c r="P74" s="69"/>
    </row>
    <row r="75" spans="1:16" ht="36">
      <c r="A75" s="29">
        <v>5</v>
      </c>
      <c r="B75" s="30">
        <v>5</v>
      </c>
      <c r="C75" s="30"/>
      <c r="D75" s="30"/>
      <c r="E75" s="31" t="str">
        <f>_xlfn.TEXTJOIN(".",TRUE(),Popis01[[#This Row],[Nivo 1]:[Nivo 4]])&amp;"."</f>
        <v>5.5.</v>
      </c>
      <c r="F75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75" s="32">
        <f ca="1">IF(Popis01[[#This Row],[Poglavje]]="",IF(OFFSET(Popis01[[#This Row],[Poglavje]],-1,0)="",OFFSET(Popis01[[#This Row],[Št. postavke]],-1,0)+1,1),Popis01[[#This Row],[Poglavje]])</f>
        <v>7</v>
      </c>
      <c r="H75" s="70" t="s">
        <v>150</v>
      </c>
      <c r="I75" s="70" t="s">
        <v>151</v>
      </c>
      <c r="J75" s="34" t="s">
        <v>34</v>
      </c>
      <c r="K75" s="35">
        <v>4</v>
      </c>
      <c r="L75" s="65"/>
      <c r="M75" s="65">
        <f ca="1">IF(AND(Popis01[[#This Row],[Poglavje]]="",Popis01[[#This Row],[Enota mere]]&lt;&gt;"*"),ROUND(Popis01[[#This Row],[Količina]]*Popis01[[#This Row],[Cena na enoto]],2),"")</f>
        <v>0</v>
      </c>
      <c r="N75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75" s="68"/>
      <c r="P75" s="69"/>
    </row>
    <row r="76" spans="1:16">
      <c r="A76" s="29">
        <v>5</v>
      </c>
      <c r="B76" s="30">
        <v>6</v>
      </c>
      <c r="C76" s="30"/>
      <c r="D76" s="30"/>
      <c r="E76" s="31" t="str">
        <f>_xlfn.TEXTJOIN(".",TRUE(),Popis01[[#This Row],[Nivo 1]:[Nivo 4]])&amp;"."</f>
        <v>5.6.</v>
      </c>
      <c r="F76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5.6.</v>
      </c>
      <c r="G76" s="32" t="str">
        <f ca="1">IF(Popis01[[#This Row],[Poglavje]]="",IF(OFFSET(Popis01[[#This Row],[Poglavje]],-1,0)="",OFFSET(Popis01[[#This Row],[Št. postavke]],-1,0)+1,1),Popis01[[#This Row],[Poglavje]])</f>
        <v>5.6.</v>
      </c>
      <c r="H76" s="70" t="s">
        <v>152</v>
      </c>
      <c r="I76" s="70"/>
      <c r="J76" s="34"/>
      <c r="K76" s="35"/>
      <c r="L76" s="65"/>
      <c r="M76" s="65" t="str">
        <f ca="1">IF(AND(Popis01[[#This Row],[Poglavje]]="",Popis01[[#This Row],[Enota mere]]&lt;&gt;"*"),ROUND(Popis01[[#This Row],[Količina]]*Popis01[[#This Row],[Cena na enoto]],2),"")</f>
        <v/>
      </c>
      <c r="N76" s="59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76" s="68"/>
      <c r="P76" s="69"/>
    </row>
    <row r="77" spans="1:16" ht="108">
      <c r="A77" s="29">
        <v>5</v>
      </c>
      <c r="B77" s="30">
        <v>6</v>
      </c>
      <c r="C77" s="30"/>
      <c r="D77" s="30"/>
      <c r="E77" s="31" t="str">
        <f>_xlfn.TEXTJOIN(".",TRUE(),Popis01[[#This Row],[Nivo 1]:[Nivo 4]])&amp;"."</f>
        <v>5.6.</v>
      </c>
      <c r="F77" s="31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77" s="32">
        <f ca="1">IF(Popis01[[#This Row],[Poglavje]]="",IF(OFFSET(Popis01[[#This Row],[Poglavje]],-1,0)="",OFFSET(Popis01[[#This Row],[Št. postavke]],-1,0)+1,1),Popis01[[#This Row],[Poglavje]])</f>
        <v>1</v>
      </c>
      <c r="H77" s="70" t="s">
        <v>153</v>
      </c>
      <c r="I77" s="70" t="s">
        <v>154</v>
      </c>
      <c r="J77" s="34" t="s">
        <v>62</v>
      </c>
      <c r="K77" s="35">
        <v>1</v>
      </c>
      <c r="L77" s="65"/>
      <c r="M77" s="65">
        <f ca="1">IF(AND(Popis01[[#This Row],[Poglavje]]="",Popis01[[#This Row],[Enota mere]]&lt;&gt;"*"),ROUND(Popis01[[#This Row],[Količina]]*Popis01[[#This Row],[Cena na enoto]],2),"")</f>
        <v>0</v>
      </c>
      <c r="N77" s="65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77" s="68"/>
      <c r="P77" s="69"/>
    </row>
    <row r="78" spans="1:16">
      <c r="A78" s="20">
        <v>6</v>
      </c>
      <c r="B78" s="21"/>
      <c r="C78" s="21"/>
      <c r="D78" s="21"/>
      <c r="E78" s="16" t="str">
        <f>_xlfn.TEXTJOIN(".",TRUE(),Popis01[[#This Row],[Nivo 1]:[Nivo 4]])&amp;"."</f>
        <v>6.</v>
      </c>
      <c r="F78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6.</v>
      </c>
      <c r="G78" s="22" t="str">
        <f ca="1">IF(Popis01[[#This Row],[Poglavje]]="",IF(OFFSET(Popis01[[#This Row],[Poglavje]],-1,0)="",OFFSET(Popis01[[#This Row],[Št. postavke]],-1,0)+1,1),Popis01[[#This Row],[Poglavje]])</f>
        <v>6.</v>
      </c>
      <c r="H78" s="23" t="s">
        <v>155</v>
      </c>
      <c r="I78" s="23"/>
      <c r="J78" s="24"/>
      <c r="K78" s="25"/>
      <c r="L78" s="26"/>
      <c r="M78" s="26" t="str">
        <f ca="1">IF(AND(Popis01[[#This Row],[Poglavje]]="",Popis01[[#This Row],[Enota mere]]&lt;&gt;"*"),ROUND(Popis01[[#This Row],[Količina]]*Popis01[[#This Row],[Cena na enoto]],2),"")</f>
        <v/>
      </c>
      <c r="N78" s="26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78" s="27"/>
      <c r="P78" s="28"/>
    </row>
    <row r="79" spans="1:16">
      <c r="A79" s="20">
        <v>6</v>
      </c>
      <c r="B79" s="21">
        <v>1</v>
      </c>
      <c r="C79" s="21"/>
      <c r="D79" s="21"/>
      <c r="E79" s="16" t="str">
        <f>_xlfn.TEXTJOIN(".",TRUE(),Popis01[[#This Row],[Nivo 1]:[Nivo 4]])&amp;"."</f>
        <v>6.1.</v>
      </c>
      <c r="F79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6.1.</v>
      </c>
      <c r="G79" s="22" t="str">
        <f ca="1">IF(Popis01[[#This Row],[Poglavje]]="",IF(OFFSET(Popis01[[#This Row],[Poglavje]],-1,0)="",OFFSET(Popis01[[#This Row],[Št. postavke]],-1,0)+1,1),Popis01[[#This Row],[Poglavje]])</f>
        <v>6.1.</v>
      </c>
      <c r="H79" s="23" t="s">
        <v>156</v>
      </c>
      <c r="I79" s="23"/>
      <c r="J79" s="24"/>
      <c r="K79" s="25"/>
      <c r="L79" s="26"/>
      <c r="M79" s="26" t="str">
        <f ca="1">IF(AND(Popis01[[#This Row],[Poglavje]]="",Popis01[[#This Row],[Enota mere]]&lt;&gt;"*"),ROUND(Popis01[[#This Row],[Količina]]*Popis01[[#This Row],[Cena na enoto]],2),"")</f>
        <v/>
      </c>
      <c r="N79" s="26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79" s="27"/>
      <c r="P79" s="28"/>
    </row>
    <row r="80" spans="1:16" ht="36">
      <c r="A80" s="20">
        <v>6</v>
      </c>
      <c r="B80" s="21">
        <v>1</v>
      </c>
      <c r="C80" s="21"/>
      <c r="D80" s="21"/>
      <c r="E80" s="16" t="str">
        <f>_xlfn.TEXTJOIN(".",TRUE(),Popis01[[#This Row],[Nivo 1]:[Nivo 4]])&amp;"."</f>
        <v>6.1.</v>
      </c>
      <c r="F80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80" s="22">
        <f ca="1">IF(Popis01[[#This Row],[Poglavje]]="",IF(OFFSET(Popis01[[#This Row],[Poglavje]],-1,0)="",OFFSET(Popis01[[#This Row],[Št. postavke]],-1,0)+1,1),Popis01[[#This Row],[Poglavje]])</f>
        <v>1</v>
      </c>
      <c r="H80" s="23" t="s">
        <v>157</v>
      </c>
      <c r="I80" s="23" t="s">
        <v>158</v>
      </c>
      <c r="J80" s="24" t="s">
        <v>27</v>
      </c>
      <c r="K80" s="25">
        <v>1</v>
      </c>
      <c r="L80" s="26"/>
      <c r="M80" s="26">
        <f ca="1">IF(AND(Popis01[[#This Row],[Poglavje]]="",Popis01[[#This Row],[Enota mere]]&lt;&gt;"*"),ROUND(Popis01[[#This Row],[Količina]]*Popis01[[#This Row],[Cena na enoto]],2),"")</f>
        <v>0</v>
      </c>
      <c r="N80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80" s="27"/>
      <c r="P80" s="28"/>
    </row>
    <row r="81" spans="1:16" ht="36">
      <c r="A81" s="20">
        <v>6</v>
      </c>
      <c r="B81" s="21">
        <v>1</v>
      </c>
      <c r="C81" s="21"/>
      <c r="D81" s="21"/>
      <c r="E81" s="16" t="str">
        <f>_xlfn.TEXTJOIN(".",TRUE(),Popis01[[#This Row],[Nivo 1]:[Nivo 4]])&amp;"."</f>
        <v>6.1.</v>
      </c>
      <c r="F81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81" s="22">
        <f ca="1">IF(Popis01[[#This Row],[Poglavje]]="",IF(OFFSET(Popis01[[#This Row],[Poglavje]],-1,0)="",OFFSET(Popis01[[#This Row],[Št. postavke]],-1,0)+1,1),Popis01[[#This Row],[Poglavje]])</f>
        <v>2</v>
      </c>
      <c r="H81" s="23" t="s">
        <v>159</v>
      </c>
      <c r="I81" s="23" t="s">
        <v>160</v>
      </c>
      <c r="J81" s="24" t="s">
        <v>27</v>
      </c>
      <c r="K81" s="25">
        <v>4</v>
      </c>
      <c r="L81" s="26"/>
      <c r="M81" s="26">
        <f ca="1">IF(AND(Popis01[[#This Row],[Poglavje]]="",Popis01[[#This Row],[Enota mere]]&lt;&gt;"*"),ROUND(Popis01[[#This Row],[Količina]]*Popis01[[#This Row],[Cena na enoto]],2),"")</f>
        <v>0</v>
      </c>
      <c r="N81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81" s="27"/>
      <c r="P81" s="28"/>
    </row>
    <row r="82" spans="1:16" ht="36">
      <c r="A82" s="20">
        <v>6</v>
      </c>
      <c r="B82" s="21">
        <v>1</v>
      </c>
      <c r="C82" s="21"/>
      <c r="D82" s="21"/>
      <c r="E82" s="16" t="str">
        <f>_xlfn.TEXTJOIN(".",TRUE(),Popis01[[#This Row],[Nivo 1]:[Nivo 4]])&amp;"."</f>
        <v>6.1.</v>
      </c>
      <c r="F82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82" s="22">
        <f ca="1">IF(Popis01[[#This Row],[Poglavje]]="",IF(OFFSET(Popis01[[#This Row],[Poglavje]],-1,0)="",OFFSET(Popis01[[#This Row],[Št. postavke]],-1,0)+1,1),Popis01[[#This Row],[Poglavje]])</f>
        <v>3</v>
      </c>
      <c r="H82" s="23" t="s">
        <v>161</v>
      </c>
      <c r="I82" s="23" t="s">
        <v>162</v>
      </c>
      <c r="J82" s="24" t="s">
        <v>27</v>
      </c>
      <c r="K82" s="25">
        <v>6</v>
      </c>
      <c r="L82" s="26"/>
      <c r="M82" s="26">
        <f ca="1">IF(AND(Popis01[[#This Row],[Poglavje]]="",Popis01[[#This Row],[Enota mere]]&lt;&gt;"*"),ROUND(Popis01[[#This Row],[Količina]]*Popis01[[#This Row],[Cena na enoto]],2),"")</f>
        <v>0</v>
      </c>
      <c r="N82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82" s="27"/>
      <c r="P82" s="28"/>
    </row>
    <row r="83" spans="1:16" ht="36">
      <c r="A83" s="20">
        <v>6</v>
      </c>
      <c r="B83" s="21">
        <v>1</v>
      </c>
      <c r="C83" s="21"/>
      <c r="D83" s="21"/>
      <c r="E83" s="16" t="str">
        <f>_xlfn.TEXTJOIN(".",TRUE(),Popis01[[#This Row],[Nivo 1]:[Nivo 4]])&amp;"."</f>
        <v>6.1.</v>
      </c>
      <c r="F83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83" s="22">
        <f ca="1">IF(Popis01[[#This Row],[Poglavje]]="",IF(OFFSET(Popis01[[#This Row],[Poglavje]],-1,0)="",OFFSET(Popis01[[#This Row],[Št. postavke]],-1,0)+1,1),Popis01[[#This Row],[Poglavje]])</f>
        <v>4</v>
      </c>
      <c r="H83" s="23" t="s">
        <v>163</v>
      </c>
      <c r="I83" s="23" t="s">
        <v>164</v>
      </c>
      <c r="J83" s="24" t="s">
        <v>27</v>
      </c>
      <c r="K83" s="25">
        <v>3</v>
      </c>
      <c r="L83" s="26"/>
      <c r="M83" s="26">
        <f ca="1">IF(AND(Popis01[[#This Row],[Poglavje]]="",Popis01[[#This Row],[Enota mere]]&lt;&gt;"*"),ROUND(Popis01[[#This Row],[Količina]]*Popis01[[#This Row],[Cena na enoto]],2),"")</f>
        <v>0</v>
      </c>
      <c r="N83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83" s="27"/>
      <c r="P83" s="28"/>
    </row>
    <row r="84" spans="1:16" ht="108">
      <c r="A84" s="20">
        <v>6</v>
      </c>
      <c r="B84" s="21">
        <v>1</v>
      </c>
      <c r="C84" s="21"/>
      <c r="D84" s="21"/>
      <c r="E84" s="16" t="str">
        <f>_xlfn.TEXTJOIN(".",TRUE(),Popis01[[#This Row],[Nivo 1]:[Nivo 4]])&amp;"."</f>
        <v>6.1.</v>
      </c>
      <c r="F84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84" s="22">
        <f ca="1">IF(Popis01[[#This Row],[Poglavje]]="",IF(OFFSET(Popis01[[#This Row],[Poglavje]],-1,0)="",OFFSET(Popis01[[#This Row],[Št. postavke]],-1,0)+1,1),Popis01[[#This Row],[Poglavje]])</f>
        <v>5</v>
      </c>
      <c r="H84" s="23" t="s">
        <v>165</v>
      </c>
      <c r="I84" s="23" t="s">
        <v>166</v>
      </c>
      <c r="J84" s="24" t="s">
        <v>62</v>
      </c>
      <c r="K84" s="25">
        <v>1</v>
      </c>
      <c r="L84" s="26"/>
      <c r="M84" s="26">
        <f ca="1">IF(AND(Popis01[[#This Row],[Poglavje]]="",Popis01[[#This Row],[Enota mere]]&lt;&gt;"*"),ROUND(Popis01[[#This Row],[Količina]]*Popis01[[#This Row],[Cena na enoto]],2),"")</f>
        <v>0</v>
      </c>
      <c r="N84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84" s="27"/>
      <c r="P84" s="28"/>
    </row>
    <row r="85" spans="1:16" ht="48">
      <c r="A85" s="20">
        <v>6</v>
      </c>
      <c r="B85" s="21">
        <v>1</v>
      </c>
      <c r="C85" s="21"/>
      <c r="D85" s="21"/>
      <c r="E85" s="16" t="str">
        <f>_xlfn.TEXTJOIN(".",TRUE(),Popis01[[#This Row],[Nivo 1]:[Nivo 4]])&amp;"."</f>
        <v>6.1.</v>
      </c>
      <c r="F85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85" s="22">
        <f ca="1">IF(Popis01[[#This Row],[Poglavje]]="",IF(OFFSET(Popis01[[#This Row],[Poglavje]],-1,0)="",OFFSET(Popis01[[#This Row],[Št. postavke]],-1,0)+1,1),Popis01[[#This Row],[Poglavje]])</f>
        <v>6</v>
      </c>
      <c r="H85" s="23" t="s">
        <v>167</v>
      </c>
      <c r="I85" s="23" t="s">
        <v>168</v>
      </c>
      <c r="J85" s="24" t="s">
        <v>27</v>
      </c>
      <c r="K85" s="25">
        <v>5</v>
      </c>
      <c r="L85" s="26"/>
      <c r="M85" s="26">
        <f ca="1">IF(AND(Popis01[[#This Row],[Poglavje]]="",Popis01[[#This Row],[Enota mere]]&lt;&gt;"*"),ROUND(Popis01[[#This Row],[Količina]]*Popis01[[#This Row],[Cena na enoto]],2),"")</f>
        <v>0</v>
      </c>
      <c r="N85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85" s="27"/>
      <c r="P85" s="28"/>
    </row>
    <row r="86" spans="1:16" ht="96">
      <c r="A86" s="20">
        <v>6</v>
      </c>
      <c r="B86" s="21">
        <v>1</v>
      </c>
      <c r="C86" s="21"/>
      <c r="D86" s="21"/>
      <c r="E86" s="16" t="str">
        <f>_xlfn.TEXTJOIN(".",TRUE(),Popis01[[#This Row],[Nivo 1]:[Nivo 4]])&amp;"."</f>
        <v>6.1.</v>
      </c>
      <c r="F86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86" s="22">
        <f ca="1">IF(Popis01[[#This Row],[Poglavje]]="",IF(OFFSET(Popis01[[#This Row],[Poglavje]],-1,0)="",OFFSET(Popis01[[#This Row],[Št. postavke]],-1,0)+1,1),Popis01[[#This Row],[Poglavje]])</f>
        <v>7</v>
      </c>
      <c r="H86" s="23" t="s">
        <v>169</v>
      </c>
      <c r="I86" s="23" t="s">
        <v>170</v>
      </c>
      <c r="J86" s="24" t="s">
        <v>62</v>
      </c>
      <c r="K86" s="25">
        <v>1</v>
      </c>
      <c r="L86" s="26"/>
      <c r="M86" s="26">
        <f ca="1">IF(AND(Popis01[[#This Row],[Poglavje]]="",Popis01[[#This Row],[Enota mere]]&lt;&gt;"*"),ROUND(Popis01[[#This Row],[Količina]]*Popis01[[#This Row],[Cena na enoto]],2),"")</f>
        <v>0</v>
      </c>
      <c r="N86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86" s="27"/>
      <c r="P86" s="28"/>
    </row>
    <row r="87" spans="1:16" ht="84">
      <c r="A87" s="20">
        <v>6</v>
      </c>
      <c r="B87" s="21">
        <v>1</v>
      </c>
      <c r="C87" s="21"/>
      <c r="D87" s="21"/>
      <c r="E87" s="16" t="str">
        <f>_xlfn.TEXTJOIN(".",TRUE(),Popis01[[#This Row],[Nivo 1]:[Nivo 4]])&amp;"."</f>
        <v>6.1.</v>
      </c>
      <c r="F87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87" s="22">
        <f ca="1">IF(Popis01[[#This Row],[Poglavje]]="",IF(OFFSET(Popis01[[#This Row],[Poglavje]],-1,0)="",OFFSET(Popis01[[#This Row],[Št. postavke]],-1,0)+1,1),Popis01[[#This Row],[Poglavje]])</f>
        <v>8</v>
      </c>
      <c r="H87" s="23" t="s">
        <v>171</v>
      </c>
      <c r="I87" s="23" t="s">
        <v>172</v>
      </c>
      <c r="J87" s="24" t="s">
        <v>62</v>
      </c>
      <c r="K87" s="25">
        <v>6</v>
      </c>
      <c r="L87" s="26"/>
      <c r="M87" s="26">
        <f ca="1">IF(AND(Popis01[[#This Row],[Poglavje]]="",Popis01[[#This Row],[Enota mere]]&lt;&gt;"*"),ROUND(Popis01[[#This Row],[Količina]]*Popis01[[#This Row],[Cena na enoto]],2),"")</f>
        <v>0</v>
      </c>
      <c r="N87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87" s="27"/>
      <c r="P87" s="28"/>
    </row>
    <row r="88" spans="1:16">
      <c r="A88" s="20">
        <v>6</v>
      </c>
      <c r="B88" s="21">
        <v>2</v>
      </c>
      <c r="C88" s="21"/>
      <c r="D88" s="21"/>
      <c r="E88" s="16" t="str">
        <f>_xlfn.TEXTJOIN(".",TRUE(),Popis01[[#This Row],[Nivo 1]:[Nivo 4]])&amp;"."</f>
        <v>6.2.</v>
      </c>
      <c r="F88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>6.2.</v>
      </c>
      <c r="G88" s="22" t="str">
        <f ca="1">IF(Popis01[[#This Row],[Poglavje]]="",IF(OFFSET(Popis01[[#This Row],[Poglavje]],-1,0)="",OFFSET(Popis01[[#This Row],[Št. postavke]],-1,0)+1,1),Popis01[[#This Row],[Poglavje]])</f>
        <v>6.2.</v>
      </c>
      <c r="H88" s="23" t="s">
        <v>173</v>
      </c>
      <c r="I88" s="23"/>
      <c r="J88" s="24"/>
      <c r="K88" s="25"/>
      <c r="L88" s="26"/>
      <c r="M88" s="26" t="str">
        <f ca="1">IF(AND(Popis01[[#This Row],[Poglavje]]="",Popis01[[#This Row],[Enota mere]]&lt;&gt;"*"),ROUND(Popis01[[#This Row],[Količina]]*Popis01[[#This Row],[Cena na enoto]],2),"")</f>
        <v/>
      </c>
      <c r="N88" s="26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>0</v>
      </c>
      <c r="O88" s="27"/>
      <c r="P88" s="28"/>
    </row>
    <row r="89" spans="1:16" ht="60">
      <c r="A89" s="20">
        <v>6</v>
      </c>
      <c r="B89" s="21">
        <v>2</v>
      </c>
      <c r="C89" s="21"/>
      <c r="D89" s="21"/>
      <c r="E89" s="16" t="str">
        <f>_xlfn.TEXTJOIN(".",TRUE(),Popis01[[#This Row],[Nivo 1]:[Nivo 4]])&amp;"."</f>
        <v>6.2.</v>
      </c>
      <c r="F89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89" s="22">
        <f ca="1">IF(Popis01[[#This Row],[Poglavje]]="",IF(OFFSET(Popis01[[#This Row],[Poglavje]],-1,0)="",OFFSET(Popis01[[#This Row],[Št. postavke]],-1,0)+1,1),Popis01[[#This Row],[Poglavje]])</f>
        <v>1</v>
      </c>
      <c r="H89" s="23" t="s">
        <v>174</v>
      </c>
      <c r="I89" s="23" t="s">
        <v>184</v>
      </c>
      <c r="J89" s="24" t="s">
        <v>27</v>
      </c>
      <c r="K89" s="25">
        <v>1</v>
      </c>
      <c r="L89" s="26"/>
      <c r="M89" s="26">
        <f ca="1">IF(AND(Popis01[[#This Row],[Poglavje]]="",Popis01[[#This Row],[Enota mere]]&lt;&gt;"*"),ROUND(Popis01[[#This Row],[Količina]]*Popis01[[#This Row],[Cena na enoto]],2),"")</f>
        <v>0</v>
      </c>
      <c r="N89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89" s="27"/>
      <c r="P89" s="28"/>
    </row>
    <row r="90" spans="1:16" ht="72">
      <c r="A90" s="20">
        <v>6</v>
      </c>
      <c r="B90" s="21">
        <v>2</v>
      </c>
      <c r="C90" s="21"/>
      <c r="D90" s="21"/>
      <c r="E90" s="16" t="str">
        <f>_xlfn.TEXTJOIN(".",TRUE(),Popis01[[#This Row],[Nivo 1]:[Nivo 4]])&amp;"."</f>
        <v>6.2.</v>
      </c>
      <c r="F90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90" s="22">
        <f ca="1">IF(Popis01[[#This Row],[Poglavje]]="",IF(OFFSET(Popis01[[#This Row],[Poglavje]],-1,0)="",OFFSET(Popis01[[#This Row],[Št. postavke]],-1,0)+1,1),Popis01[[#This Row],[Poglavje]])</f>
        <v>2</v>
      </c>
      <c r="H90" s="23" t="s">
        <v>186</v>
      </c>
      <c r="I90" s="23" t="s">
        <v>187</v>
      </c>
      <c r="J90" s="24" t="s">
        <v>27</v>
      </c>
      <c r="K90" s="25">
        <v>1</v>
      </c>
      <c r="L90" s="26"/>
      <c r="M90" s="26">
        <f ca="1">IF(AND(Popis01[[#This Row],[Poglavje]]="",Popis01[[#This Row],[Enota mere]]&lt;&gt;"*"),ROUND(Popis01[[#This Row],[Količina]]*Popis01[[#This Row],[Cena na enoto]],2),"")</f>
        <v>0</v>
      </c>
      <c r="N90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90" s="27"/>
      <c r="P90" s="28"/>
    </row>
    <row r="91" spans="1:16" ht="24">
      <c r="A91" s="20">
        <v>6</v>
      </c>
      <c r="B91" s="21">
        <v>2</v>
      </c>
      <c r="C91" s="21"/>
      <c r="D91" s="21"/>
      <c r="E91" s="16" t="str">
        <f>_xlfn.TEXTJOIN(".",TRUE(),Popis01[[#This Row],[Nivo 1]:[Nivo 4]])&amp;"."</f>
        <v>6.2.</v>
      </c>
      <c r="F91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91" s="22">
        <f ca="1">IF(Popis01[[#This Row],[Poglavje]]="",IF(OFFSET(Popis01[[#This Row],[Poglavje]],-1,0)="",OFFSET(Popis01[[#This Row],[Št. postavke]],-1,0)+1,1),Popis01[[#This Row],[Poglavje]])</f>
        <v>3</v>
      </c>
      <c r="H91" s="23" t="s">
        <v>175</v>
      </c>
      <c r="I91" s="23" t="s">
        <v>185</v>
      </c>
      <c r="J91" s="24" t="s">
        <v>27</v>
      </c>
      <c r="K91" s="25">
        <v>1</v>
      </c>
      <c r="L91" s="26"/>
      <c r="M91" s="26">
        <f ca="1">IF(AND(Popis01[[#This Row],[Poglavje]]="",Popis01[[#This Row],[Enota mere]]&lt;&gt;"*"),ROUND(Popis01[[#This Row],[Količina]]*Popis01[[#This Row],[Cena na enoto]],2),"")</f>
        <v>0</v>
      </c>
      <c r="N91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91" s="27"/>
      <c r="P91" s="28"/>
    </row>
    <row r="92" spans="1:16" ht="96">
      <c r="A92" s="20">
        <v>6</v>
      </c>
      <c r="B92" s="21">
        <v>2</v>
      </c>
      <c r="C92" s="21"/>
      <c r="D92" s="21"/>
      <c r="E92" s="16" t="str">
        <f>_xlfn.TEXTJOIN(".",TRUE(),Popis01[[#This Row],[Nivo 1]:[Nivo 4]])&amp;"."</f>
        <v>6.2.</v>
      </c>
      <c r="F92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92" s="22">
        <f ca="1">IF(Popis01[[#This Row],[Poglavje]]="",IF(OFFSET(Popis01[[#This Row],[Poglavje]],-1,0)="",OFFSET(Popis01[[#This Row],[Št. postavke]],-1,0)+1,1),Popis01[[#This Row],[Poglavje]])</f>
        <v>4</v>
      </c>
      <c r="H92" s="23" t="s">
        <v>176</v>
      </c>
      <c r="I92" s="23" t="s">
        <v>188</v>
      </c>
      <c r="J92" s="24" t="s">
        <v>27</v>
      </c>
      <c r="K92" s="25">
        <v>1</v>
      </c>
      <c r="L92" s="26"/>
      <c r="M92" s="26">
        <f ca="1">IF(AND(Popis01[[#This Row],[Poglavje]]="",Popis01[[#This Row],[Enota mere]]&lt;&gt;"*"),ROUND(Popis01[[#This Row],[Količina]]*Popis01[[#This Row],[Cena na enoto]],2),"")</f>
        <v>0</v>
      </c>
      <c r="N92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92" s="27"/>
      <c r="P92" s="28"/>
    </row>
    <row r="93" spans="1:16" ht="36">
      <c r="A93" s="20">
        <v>6</v>
      </c>
      <c r="B93" s="21">
        <v>2</v>
      </c>
      <c r="C93" s="21"/>
      <c r="D93" s="21"/>
      <c r="E93" s="16" t="str">
        <f>_xlfn.TEXTJOIN(".",TRUE(),Popis01[[#This Row],[Nivo 1]:[Nivo 4]])&amp;"."</f>
        <v>6.2.</v>
      </c>
      <c r="F93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93" s="22">
        <f ca="1">IF(Popis01[[#This Row],[Poglavje]]="",IF(OFFSET(Popis01[[#This Row],[Poglavje]],-1,0)="",OFFSET(Popis01[[#This Row],[Št. postavke]],-1,0)+1,1),Popis01[[#This Row],[Poglavje]])</f>
        <v>5</v>
      </c>
      <c r="H93" s="23" t="s">
        <v>177</v>
      </c>
      <c r="I93" s="23" t="s">
        <v>178</v>
      </c>
      <c r="J93" s="24" t="s">
        <v>27</v>
      </c>
      <c r="K93" s="25">
        <v>1</v>
      </c>
      <c r="L93" s="26"/>
      <c r="M93" s="26">
        <f ca="1">IF(AND(Popis01[[#This Row],[Poglavje]]="",Popis01[[#This Row],[Enota mere]]&lt;&gt;"*"),ROUND(Popis01[[#This Row],[Količina]]*Popis01[[#This Row],[Cena na enoto]],2),"")</f>
        <v>0</v>
      </c>
      <c r="N93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93" s="27"/>
      <c r="P93" s="28"/>
    </row>
    <row r="94" spans="1:16" ht="216">
      <c r="A94" s="20">
        <v>6</v>
      </c>
      <c r="B94" s="21">
        <v>2</v>
      </c>
      <c r="C94" s="21"/>
      <c r="D94" s="21"/>
      <c r="E94" s="16" t="str">
        <f>_xlfn.TEXTJOIN(".",TRUE(),Popis01[[#This Row],[Nivo 1]:[Nivo 4]])&amp;"."</f>
        <v>6.2.</v>
      </c>
      <c r="F94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94" s="22">
        <f ca="1">IF(Popis01[[#This Row],[Poglavje]]="",IF(OFFSET(Popis01[[#This Row],[Poglavje]],-1,0)="",OFFSET(Popis01[[#This Row],[Št. postavke]],-1,0)+1,1),Popis01[[#This Row],[Poglavje]])</f>
        <v>6</v>
      </c>
      <c r="H94" s="23" t="s">
        <v>179</v>
      </c>
      <c r="I94" s="23" t="s">
        <v>180</v>
      </c>
      <c r="J94" s="24" t="s">
        <v>62</v>
      </c>
      <c r="K94" s="25">
        <v>1</v>
      </c>
      <c r="L94" s="26"/>
      <c r="M94" s="26">
        <f ca="1">IF(AND(Popis01[[#This Row],[Poglavje]]="",Popis01[[#This Row],[Enota mere]]&lt;&gt;"*"),ROUND(Popis01[[#This Row],[Količina]]*Popis01[[#This Row],[Cena na enoto]],2),"")</f>
        <v>0</v>
      </c>
      <c r="N94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94" s="27"/>
      <c r="P94" s="28"/>
    </row>
    <row r="95" spans="1:16" ht="60">
      <c r="A95" s="20">
        <v>6</v>
      </c>
      <c r="B95" s="21">
        <v>2</v>
      </c>
      <c r="C95" s="21"/>
      <c r="D95" s="21"/>
      <c r="E95" s="16" t="str">
        <f>_xlfn.TEXTJOIN(".",TRUE(),Popis01[[#This Row],[Nivo 1]:[Nivo 4]])&amp;"."</f>
        <v>6.2.</v>
      </c>
      <c r="F95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95" s="22">
        <f ca="1">IF(Popis01[[#This Row],[Poglavje]]="",IF(OFFSET(Popis01[[#This Row],[Poglavje]],-1,0)="",OFFSET(Popis01[[#This Row],[Št. postavke]],-1,0)+1,1),Popis01[[#This Row],[Poglavje]])</f>
        <v>7</v>
      </c>
      <c r="H95" s="23" t="s">
        <v>189</v>
      </c>
      <c r="I95" s="23" t="s">
        <v>190</v>
      </c>
      <c r="J95" s="24" t="s">
        <v>27</v>
      </c>
      <c r="K95" s="25">
        <v>1</v>
      </c>
      <c r="L95" s="26"/>
      <c r="M95" s="26">
        <f ca="1">IF(AND(Popis01[[#This Row],[Poglavje]]="",Popis01[[#This Row],[Enota mere]]&lt;&gt;"*"),ROUND(Popis01[[#This Row],[Količina]]*Popis01[[#This Row],[Cena na enoto]],2),"")</f>
        <v>0</v>
      </c>
      <c r="N95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95" s="27"/>
      <c r="P95" s="28"/>
    </row>
    <row r="96" spans="1:16" ht="60">
      <c r="A96" s="20">
        <v>6</v>
      </c>
      <c r="B96" s="21">
        <v>2</v>
      </c>
      <c r="C96" s="21"/>
      <c r="D96" s="21"/>
      <c r="E96" s="16" t="str">
        <f>_xlfn.TEXTJOIN(".",TRUE(),Popis01[[#This Row],[Nivo 1]:[Nivo 4]])&amp;"."</f>
        <v>6.2.</v>
      </c>
      <c r="F96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96" s="22">
        <f ca="1">IF(Popis01[[#This Row],[Poglavje]]="",IF(OFFSET(Popis01[[#This Row],[Poglavje]],-1,0)="",OFFSET(Popis01[[#This Row],[Št. postavke]],-1,0)+1,1),Popis01[[#This Row],[Poglavje]])</f>
        <v>8</v>
      </c>
      <c r="H96" s="23" t="s">
        <v>181</v>
      </c>
      <c r="I96" s="23" t="s">
        <v>191</v>
      </c>
      <c r="J96" s="24" t="s">
        <v>27</v>
      </c>
      <c r="K96" s="25">
        <v>1</v>
      </c>
      <c r="L96" s="26"/>
      <c r="M96" s="26">
        <f ca="1">IF(AND(Popis01[[#This Row],[Poglavje]]="",Popis01[[#This Row],[Enota mere]]&lt;&gt;"*"),ROUND(Popis01[[#This Row],[Količina]]*Popis01[[#This Row],[Cena na enoto]],2),"")</f>
        <v>0</v>
      </c>
      <c r="N96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96" s="27"/>
      <c r="P96" s="28"/>
    </row>
    <row r="97" spans="1:16" ht="120">
      <c r="A97" s="20">
        <v>6</v>
      </c>
      <c r="B97" s="21">
        <v>2</v>
      </c>
      <c r="C97" s="21"/>
      <c r="D97" s="21"/>
      <c r="E97" s="16" t="str">
        <f>_xlfn.TEXTJOIN(".",TRUE(),Popis01[[#This Row],[Nivo 1]:[Nivo 4]])&amp;"."</f>
        <v>6.2.</v>
      </c>
      <c r="F97" s="16" t="str">
        <f ca="1">IF(_xlfn.TEXTJOIN(".",TRUE(),Popis01[[#This Row],[Nivo 1]:[Nivo 4]])=_xlfn.TEXTJOIN(".",TRUE(),OFFSET(Popis01[[#This Row],[Nivo 1]],-1,0):OFFSET(Popis01[[#This Row],[Nivo 4]],-1,0)),"",_xlfn.TEXTJOIN(".",TRUE(),Popis01[[#This Row],[Nivo 1]:[Nivo 4]])&amp;".")</f>
        <v/>
      </c>
      <c r="G97" s="22">
        <f ca="1">IF(Popis01[[#This Row],[Poglavje]]="",IF(OFFSET(Popis01[[#This Row],[Poglavje]],-1,0)="",OFFSET(Popis01[[#This Row],[Št. postavke]],-1,0)+1,1),Popis01[[#This Row],[Poglavje]])</f>
        <v>9</v>
      </c>
      <c r="H97" s="23" t="s">
        <v>182</v>
      </c>
      <c r="I97" s="23" t="s">
        <v>183</v>
      </c>
      <c r="J97" s="24" t="s">
        <v>27</v>
      </c>
      <c r="K97" s="25">
        <v>50</v>
      </c>
      <c r="L97" s="26"/>
      <c r="M97" s="26">
        <f ca="1">IF(AND(Popis01[[#This Row],[Poglavje]]="",Popis01[[#This Row],[Enota mere]]&lt;&gt;"*"),ROUND(Popis01[[#This Row],[Količina]]*Popis01[[#This Row],[Cena na enoto]],2),"")</f>
        <v>0</v>
      </c>
      <c r="N97" s="26" t="str">
        <f ca="1">IF(Popis01[[#This Row],[Poglavje]]="",IF(AND(Popis01[[#This Row],[Poglavje]]="",Popis01[[#This Row],[Enota mere]]&lt;&gt;"*",Popis01[[#This Row],[Cena na enoto]]&lt;&gt;""),Popis01[[#This Row],[Količina]]*Popis01[[#This Row],[Cena na enoto]],""),SUMIFS(Popis01[AUX Cena skupaj],Popis01[AUXI Poglavje],CONCATENATE("=",Popis01[[#This Row],[AUXI Poglavje]],"*"),Popis01[Poglavje],""))</f>
        <v/>
      </c>
      <c r="O97" s="27"/>
      <c r="P97" s="28"/>
    </row>
  </sheetData>
  <conditionalFormatting sqref="A2:P70 A71:G71 I71:P71 A72:P97">
    <cfRule type="expression" dxfId="3" priority="2">
      <formula>$F2&lt;&gt;""</formula>
    </cfRule>
    <cfRule type="expression" dxfId="2" priority="3">
      <formula>COUNTIF($P2,"Brisano*")</formula>
    </cfRule>
    <cfRule type="expression" dxfId="1" priority="4">
      <formula>COUNTIF($P2,"Spremenjeno*")</formula>
    </cfRule>
    <cfRule type="expression" dxfId="0" priority="5">
      <formula>COUNTIF($P2,"Novo*")</formula>
    </cfRule>
  </conditionalFormatting>
  <dataValidations count="2">
    <dataValidation type="list" allowBlank="1" showInputMessage="1" showErrorMessage="1" sqref="P2:P97" xr:uid="{00000000-0002-0000-0100-000000000000}">
      <formula1>"Spremenjeno 01,Brisano 01,Novo 01"</formula1>
      <formula2>0</formula2>
    </dataValidation>
    <dataValidation type="whole" allowBlank="1" showInputMessage="1" showErrorMessage="1" sqref="O2:O97" xr:uid="{00000000-0002-0000-0100-000001000000}">
      <formula1>1</formula1>
      <formula2>3</formula2>
    </dataValidation>
  </dataValidations>
  <printOptions horizontalCentered="1"/>
  <pageMargins left="0.59027777777777801" right="0.59027777777777801" top="0.98402777777777795" bottom="0.59027777777777801" header="0.511811023622047" footer="0.51180555555555596"/>
  <pageSetup paperSize="9" scale="68" orientation="landscape" horizontalDpi="300" verticalDpi="300"/>
  <headerFooter>
    <oddFooter>&amp;L&amp;9Popis del&amp;R&amp;9Stran &amp;"Calibri,Bold"&amp;P&amp;"Calibri,Regular" od &amp;N</oddFooter>
  </headerFooter>
  <rowBreaks count="5" manualBreakCount="5">
    <brk id="17" max="16383" man="1"/>
    <brk id="21" max="16383" man="1"/>
    <brk id="30" max="16383" man="1"/>
    <brk id="42" max="16383" man="1"/>
    <brk id="71" max="16383" man="1"/>
  </rowBreak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68</TotalTime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2</vt:i4>
      </vt:variant>
      <vt:variant>
        <vt:lpstr>Imenovani obsegi</vt:lpstr>
      </vt:variant>
      <vt:variant>
        <vt:i4>1</vt:i4>
      </vt:variant>
    </vt:vector>
  </HeadingPairs>
  <TitlesOfParts>
    <vt:vector size="3" baseType="lpstr">
      <vt:lpstr>Rekapitulacija</vt:lpstr>
      <vt:lpstr>Popis del</vt:lpstr>
      <vt:lpstr>Rekapitulacija!Področje_tiskanja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Mateja Mešnjak</cp:lastModifiedBy>
  <cp:revision>2</cp:revision>
  <cp:lastPrinted>2023-11-22T14:20:50Z</cp:lastPrinted>
  <dcterms:created xsi:type="dcterms:W3CDTF">2023-04-08T21:06:57Z</dcterms:created>
  <dcterms:modified xsi:type="dcterms:W3CDTF">2024-03-12T11:33:10Z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0x0101005E3F750529BC69498A21AD5CCE13BE75</vt:lpwstr>
  </property>
</Properties>
</file>