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ti\odprava posledic naravnih nesreč - poplave\dogodek julij2019\intervencijska stabilizacija zidov in I. faze ceste LC257011 ob Helenskem potoku v dolžini 1000 m\"/>
    </mc:Choice>
  </mc:AlternateContent>
  <xr:revisionPtr revIDLastSave="0" documentId="13_ncr:1_{A8447AC8-978F-44AC-BF36-7B5C632807ED}" xr6:coauthVersionLast="46" xr6:coauthVersionMax="46" xr10:uidLastSave="{00000000-0000-0000-0000-000000000000}"/>
  <bookViews>
    <workbookView xWindow="-120" yWindow="-120" windowWidth="29040" windowHeight="15840" activeTab="1" xr2:uid="{03558883-750B-4871-A8D3-7E7F7E6A370C}"/>
  </bookViews>
  <sheets>
    <sheet name="popisi" sheetId="1" r:id="rId1"/>
    <sheet name="rekapitulacij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9" i="1" l="1"/>
  <c r="F416" i="1"/>
  <c r="F374" i="1"/>
  <c r="F356" i="1"/>
  <c r="F280" i="1"/>
  <c r="F270" i="1"/>
  <c r="F194" i="1"/>
  <c r="F21" i="1"/>
  <c r="F24" i="1"/>
  <c r="F30" i="1"/>
  <c r="F34" i="1"/>
  <c r="F38" i="1"/>
  <c r="F42" i="1"/>
  <c r="F47" i="1"/>
  <c r="F50" i="1"/>
  <c r="F53" i="1"/>
  <c r="F56" i="1"/>
  <c r="F61" i="1"/>
  <c r="F70" i="1"/>
  <c r="F74" i="1"/>
  <c r="F78" i="1"/>
  <c r="F82" i="1"/>
  <c r="F87" i="1"/>
  <c r="F91" i="1"/>
  <c r="F95" i="1"/>
  <c r="F99" i="1"/>
  <c r="F105" i="1"/>
  <c r="F109" i="1"/>
  <c r="F116" i="1"/>
  <c r="F119" i="1"/>
  <c r="F128" i="1"/>
  <c r="F132" i="1"/>
  <c r="F136" i="1"/>
  <c r="F141" i="1"/>
  <c r="F147" i="1"/>
  <c r="F153" i="1"/>
  <c r="F157" i="1"/>
  <c r="F161" i="1"/>
  <c r="F168" i="1"/>
  <c r="F172" i="1"/>
  <c r="F180" i="1"/>
  <c r="F184" i="1"/>
  <c r="F188" i="1"/>
  <c r="F204" i="1"/>
  <c r="F210" i="1"/>
  <c r="F214" i="1"/>
  <c r="F218" i="1"/>
  <c r="F224" i="1"/>
  <c r="F230" i="1"/>
  <c r="F240" i="1"/>
  <c r="F246" i="1"/>
  <c r="F250" i="1"/>
  <c r="F254" i="1"/>
  <c r="F258" i="1"/>
  <c r="F264" i="1"/>
  <c r="F267" i="1"/>
  <c r="F276" i="1"/>
  <c r="F284" i="1"/>
  <c r="F288" i="1"/>
  <c r="F292" i="1"/>
  <c r="F296" i="1"/>
  <c r="F302" i="1"/>
  <c r="F306" i="1"/>
  <c r="F315" i="1"/>
  <c r="F319" i="1"/>
  <c r="F323" i="1"/>
  <c r="F329" i="1"/>
  <c r="F333" i="1"/>
  <c r="F337" i="1"/>
  <c r="F344" i="1"/>
  <c r="F348" i="1"/>
  <c r="F352" i="1"/>
  <c r="F362" i="1"/>
  <c r="F366" i="1"/>
  <c r="F370" i="1"/>
  <c r="F378" i="1"/>
  <c r="F382" i="1"/>
  <c r="F386" i="1"/>
  <c r="F390" i="1"/>
  <c r="F396" i="1"/>
  <c r="F408" i="1"/>
  <c r="F412" i="1"/>
  <c r="F420" i="1"/>
  <c r="F424" i="1"/>
  <c r="F429" i="1"/>
  <c r="F432" i="1"/>
  <c r="F436" i="1"/>
  <c r="F440" i="1"/>
  <c r="F443" i="1"/>
  <c r="F446" i="1"/>
  <c r="F450" i="1"/>
  <c r="F464" i="1"/>
  <c r="F468" i="1"/>
  <c r="F472" i="1"/>
  <c r="F476" i="1"/>
  <c r="F484" i="1"/>
  <c r="F488" i="1"/>
  <c r="F503" i="1"/>
  <c r="F509" i="1"/>
  <c r="F17" i="1"/>
  <c r="F452" i="1" l="1"/>
  <c r="C9" i="2" s="1"/>
  <c r="F308" i="1"/>
  <c r="C8" i="2" s="1"/>
  <c r="F232" i="1"/>
  <c r="C7" i="2" s="1"/>
  <c r="F511" i="1"/>
  <c r="C11" i="2" s="1"/>
  <c r="F492" i="1"/>
  <c r="C10" i="2" s="1"/>
  <c r="F196" i="1"/>
  <c r="C6" i="2" s="1"/>
  <c r="F121" i="1"/>
  <c r="C5" i="2" s="1"/>
  <c r="F517" i="1" l="1"/>
  <c r="F520" i="1" s="1"/>
  <c r="C12" i="2" s="1"/>
  <c r="C14" i="2" s="1"/>
  <c r="C16" i="2" s="1"/>
  <c r="C17" i="2" l="1"/>
  <c r="C18" i="2" s="1"/>
</calcChain>
</file>

<file path=xl/sharedStrings.xml><?xml version="1.0" encoding="utf-8"?>
<sst xmlns="http://schemas.openxmlformats.org/spreadsheetml/2006/main" count="460" uniqueCount="368">
  <si>
    <t xml:space="preserve"> ID 1152805   T.2.2 Predračun in rekapitulacija za intervencijsko stabilizacije zidov in   I faze  ceste  LC 257 011 ob Helenskem potoku  v dolžini  1000m.
Pri vseh postavkah se naj upošteva nabava, dobava in izvedba. 
                                         </t>
  </si>
  <si>
    <t>1.</t>
  </si>
  <si>
    <t>PRIPRAVLJALNA DELA</t>
  </si>
  <si>
    <t>1.1</t>
  </si>
  <si>
    <t>Geodetska dela</t>
  </si>
  <si>
    <t>11 211</t>
  </si>
  <si>
    <t xml:space="preserve">Zakoličba objekta,zavarovanje prečnih profilov in geodetska spremljava
tekom gradnje (profilov na cesti  59, 43 jaškov), posnetek po končani gradnji s certifikatom. Vzpostavit je potrebno poligon. Uradni zakoličbeni zapisnik </t>
  </si>
  <si>
    <t>ocena</t>
  </si>
  <si>
    <t>11 212</t>
  </si>
  <si>
    <r>
      <t>Zakoličba  komunalnih vodov (telekom,) in njihovo zavarovanje.</t>
    </r>
    <r>
      <rPr>
        <sz val="10"/>
        <color indexed="10"/>
        <rFont val="Arial CE"/>
        <charset val="238"/>
      </rPr>
      <t>Pri lastniku se sprotno preveri ali imajo kakšne interne vode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</si>
  <si>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11 222</t>
  </si>
  <si>
    <t>Postavitev in zavarovanje prečnih profilov obojestransko se postavi križ</t>
  </si>
  <si>
    <t>kom</t>
  </si>
  <si>
    <t>11 513</t>
  </si>
  <si>
    <t>Določitev in preverjanje položajev, višin in smeri pri sanaciji in rehabilitaciji objekta s površino nad 1000m2</t>
  </si>
  <si>
    <t>kos</t>
  </si>
  <si>
    <t>11 612</t>
  </si>
  <si>
    <t>Sprotna geodetska spremljava izvedenih del po mesečnih situacijah</t>
  </si>
  <si>
    <t>ur</t>
  </si>
  <si>
    <t>1.2</t>
  </si>
  <si>
    <t>Čiščenje terena</t>
  </si>
  <si>
    <t>12 111</t>
  </si>
  <si>
    <t>Posek in odstranitev  grmičevja z debli do 10cm in odvozom na deponijo, do 5km</t>
  </si>
  <si>
    <t xml:space="preserve">brežina ob  robu ceste 970X3=2910m2
previdno čiščenje podrasti iz zidov 618m x 3,5m=2163m
</t>
  </si>
  <si>
    <t>m2</t>
  </si>
  <si>
    <t xml:space="preserve">Čiščenje ostankov lesa  v strugi nad vtokom v naravni tunel (potreben  HIAB z dolgo rokoin  traktor z vitlom) in ob strugi in izdelava sekancev </t>
  </si>
  <si>
    <t xml:space="preserve">
čiščenje ostankov v strugi in ob strugi  
</t>
  </si>
  <si>
    <t>m3</t>
  </si>
  <si>
    <t>12 112</t>
  </si>
  <si>
    <t>Posek in odstranitev dreves z debli do 10-30cm z odstranitvijo vej in panjev, in čiščenje lesa iz struge   odvoz k lastniku</t>
  </si>
  <si>
    <t>na plazu 46kom</t>
  </si>
  <si>
    <t>12 113</t>
  </si>
  <si>
    <t>Posek in odstranitev dreves z debli do 30-50cm z odstranitvijo vej in panjev na deponijo lastnika</t>
  </si>
  <si>
    <t>na plazu 18kom</t>
  </si>
  <si>
    <t>1.2.3</t>
  </si>
  <si>
    <t xml:space="preserve">Porušitev in odstranitev voziščnih konstrukcij </t>
  </si>
  <si>
    <t>12 382</t>
  </si>
  <si>
    <t xml:space="preserve">Rezanje asfalta debeline 10cm 
cesta   9m
</t>
  </si>
  <si>
    <t>m1</t>
  </si>
  <si>
    <t>12 387</t>
  </si>
  <si>
    <t xml:space="preserve">Rušenje asfaltnega vozišča do 10cm in odvoz na deponijo koncensijonarja do 30km. (evidenčni list) 
cesta 999x4m=3996m2 + razširitve 86m2
</t>
  </si>
  <si>
    <t>12 312</t>
  </si>
  <si>
    <t xml:space="preserve">Rušenje  grede  in zemljine v debelini  60cm za razširitev ceste  in odvoz na deponijo koncensijonarja do 5km. 
cesta 394x1,5x0,6m=591m2
</t>
  </si>
  <si>
    <t>12 411</t>
  </si>
  <si>
    <t>Rušenje prepustov  z odvozom na deponijo koncensijonarja do 10km.</t>
  </si>
  <si>
    <t>1.3.1</t>
  </si>
  <si>
    <t>Omejitev prometa</t>
  </si>
  <si>
    <t>13 113</t>
  </si>
  <si>
    <r>
      <t xml:space="preserve">Izvedba elaborata in ureditev </t>
    </r>
    <r>
      <rPr>
        <b/>
        <sz val="10"/>
        <rFont val="Arial CE"/>
        <charset val="238"/>
      </rPr>
      <t xml:space="preserve">popolne  zapore  ceste </t>
    </r>
    <r>
      <rPr>
        <sz val="11"/>
        <color theme="1"/>
        <rFont val="Calibri"/>
        <family val="2"/>
        <charset val="238"/>
        <scheme val="minor"/>
      </rPr>
      <t>za obdobje 210 dni z vsemi obvestilnimi tablami za obvoz, in znaki kateri  označujejo neposredno bližino gradbišča, obvezno je vse stranke obvestiti, da se temu prilagodijo</t>
    </r>
  </si>
  <si>
    <t>dan</t>
  </si>
  <si>
    <t>1.3.2</t>
  </si>
  <si>
    <t>Pripravljalna dela pri objektih</t>
  </si>
  <si>
    <t>13 311</t>
  </si>
  <si>
    <t>Priprava gradbišča in odstranitev, kontejner, elektrika (agregat 10kW), voda WC,gradbiščna ograja itd.</t>
  </si>
  <si>
    <t>13 222</t>
  </si>
  <si>
    <r>
      <t xml:space="preserve">Sprotne  preusmeritve vodotoka 
</t>
    </r>
    <r>
      <rPr>
        <i/>
        <sz val="10"/>
        <rFont val="Arial CE"/>
        <charset val="238"/>
      </rPr>
      <t xml:space="preserve">Vgradnja  rebrastih PVC fi 600mm dolžine 2x 60m (dela na dveh lokacijah)za prevajanje min. pretokov potoka.V ceni upoštevati stabilizacijo cevi 12 kratno prestavljanje vzdolž celotne trase. Po končani gradnji odstranitev.
</t>
    </r>
    <r>
      <rPr>
        <i/>
        <sz val="10"/>
        <color indexed="10"/>
        <rFont val="Arial CE"/>
        <charset val="238"/>
      </rPr>
      <t>Uporaba bagerja z biološko razgradljivim oljem</t>
    </r>
  </si>
  <si>
    <t xml:space="preserve">
                            </t>
  </si>
  <si>
    <r>
      <t>m</t>
    </r>
    <r>
      <rPr>
        <vertAlign val="superscript"/>
        <sz val="10"/>
        <rFont val="Arial CE"/>
        <family val="2"/>
        <charset val="238"/>
      </rPr>
      <t>1</t>
    </r>
  </si>
  <si>
    <r>
      <t xml:space="preserve">Ureditev začasne preusmeritve vodotoka-usmerjevalni "lijak".Izvedba zajezitve zatesnjene z glino  </t>
    </r>
    <r>
      <rPr>
        <i/>
        <sz val="10"/>
        <rFont val="Arial CE"/>
        <charset val="238"/>
      </rPr>
      <t xml:space="preserve">
</t>
    </r>
    <r>
      <rPr>
        <i/>
        <sz val="10"/>
        <color indexed="10"/>
        <rFont val="Arial CE"/>
        <charset val="238"/>
      </rPr>
      <t xml:space="preserve">Uporaba bagerja z biološko razgradljivim oljem
</t>
    </r>
  </si>
  <si>
    <t xml:space="preserve">kom </t>
  </si>
  <si>
    <r>
      <t xml:space="preserve">Založitev usmerjevalnega lijaka izvedeno z lomljenim kamnom 400-800kg, d=70-80cm, v dveh linijah,da bo prostora za glineni naboj min 60cm, pred vgradnjo se izvede delna poglobitev dna za 20cm, 
</t>
    </r>
    <r>
      <rPr>
        <sz val="10"/>
        <color indexed="10"/>
        <rFont val="Arial CE"/>
        <charset val="238"/>
      </rPr>
      <t xml:space="preserve">Uporaba bagerja z biološko razgradljivim oljem, </t>
    </r>
  </si>
  <si>
    <r>
      <t>m</t>
    </r>
    <r>
      <rPr>
        <vertAlign val="superscript"/>
        <sz val="10"/>
        <rFont val="Arial CE"/>
        <family val="2"/>
        <charset val="238"/>
      </rPr>
      <t>3neto</t>
    </r>
  </si>
  <si>
    <t>12 313</t>
  </si>
  <si>
    <r>
      <t>Fazna izvedba poti za dostop  v strugo na desni obali izvedeno iz skal 300-800kg, preko skal pa 20cm nasutje lomljenca 30-64mm in njeno vzdrževanje tekom del, po končanju del se ves nasip odstrani</t>
    </r>
    <r>
      <rPr>
        <sz val="10"/>
        <color indexed="10"/>
        <rFont val="Arial CE"/>
        <charset val="238"/>
      </rPr>
      <t>-na koto dna struge pred začetkom gradnje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sz val="10"/>
        <color indexed="10"/>
        <rFont val="Arial CE"/>
        <charset val="238"/>
      </rPr>
      <t xml:space="preserve">Uporaba bagerja z biološko razgradljivim oljem, </t>
    </r>
    <r>
      <rPr>
        <u/>
        <sz val="10"/>
        <color indexed="10"/>
        <rFont val="Arial CE"/>
        <charset val="238"/>
      </rPr>
      <t xml:space="preserve">skale se uporabijo kasneje za zavarovanje brežin, </t>
    </r>
  </si>
  <si>
    <r>
      <t>m</t>
    </r>
    <r>
      <rPr>
        <vertAlign val="superscript"/>
        <sz val="10"/>
        <rFont val="Arial CE"/>
        <family val="2"/>
        <charset val="238"/>
      </rPr>
      <t>3</t>
    </r>
  </si>
  <si>
    <t>13 252</t>
  </si>
  <si>
    <t xml:space="preserve"> Črpanje vode za zavarovanje gradbene jame od 5-10l/s v fazi del v strugi   (v času del) </t>
  </si>
  <si>
    <t>13 261</t>
  </si>
  <si>
    <t xml:space="preserve"> Dobava in postavitev premičnega delovnega odra  za izvajanje del pri izvedbi zidov, višina odra do 5m, dolžina odra do 20-30m,v ceni  upoštevaj da se oder 100m2 15krat prestavi .</t>
  </si>
  <si>
    <t>13 291</t>
  </si>
  <si>
    <t>Začasna  in trajna   prestavitev instalacij telekom kabelskega voda na območju objekta(začasno se stabilizira na nivoju ceste, nato prestavi na trajne konzole (kabel je v alakten cevi fi 110mm)</t>
  </si>
  <si>
    <t>m</t>
  </si>
  <si>
    <t>Začasna  stabilizacija elektro drogov  s strani  upravljalca in ponovno fiksiranje, jekleni profil je v postavki ključavničarskih del)</t>
  </si>
  <si>
    <t>1.3.4</t>
  </si>
  <si>
    <t>Odškodnine</t>
  </si>
  <si>
    <t>13 431</t>
  </si>
  <si>
    <t>Odškodnine zaradi onesnaženja voda, odlov rib ipd.</t>
  </si>
  <si>
    <t>13 452</t>
  </si>
  <si>
    <t xml:space="preserve">Nadomestilo zaradi zastoja celotne gradnje, zaradi višje sile po odredbi nadzornika, več kot en dan </t>
  </si>
  <si>
    <t>1.4</t>
  </si>
  <si>
    <t xml:space="preserve">Predhodna dela za popravilo objektov </t>
  </si>
  <si>
    <t>14 531</t>
  </si>
  <si>
    <t xml:space="preserve">Odstranitev rahlih delcev na kamnitih in betonskih zidovih  z vodnim curkom pod visokim pritiskom v območju odbijanja betona hodnika in robnega venca 150-200 bari </t>
  </si>
  <si>
    <t>14 841</t>
  </si>
  <si>
    <t xml:space="preserve">Vrtanje  lukenj fi 25 mm, l=40cm v območju  obstoječih betonskih zidov in  mostu , vgradijo se pasivna sidra RA fi 16 l=80cm  v ALTEX malto  v obstoječo 
most čez v PR A 45                    =  24kom
sovpreganje z obstoječimi zidovi =461kom
</t>
  </si>
  <si>
    <t>PRIPRAVLJALNA DELA SKUPAJ:</t>
  </si>
  <si>
    <t>2.</t>
  </si>
  <si>
    <t>ZEMELJSKA DELA IN TEMELJENJE</t>
  </si>
  <si>
    <t>2.1</t>
  </si>
  <si>
    <t>Izkopi</t>
  </si>
  <si>
    <t>21 112</t>
  </si>
  <si>
    <t xml:space="preserve">Profiliranje-pikiranje   brežine nad cesto (V-VI kat) debeline do 30cm  odstranijo se nevarni razpokani  previsi, z  odvozom do 5km.
Potreben bager z dosegom do 9m
</t>
  </si>
  <si>
    <t xml:space="preserve">1612x (3+5)/2=
</t>
  </si>
  <si>
    <r>
      <t>m</t>
    </r>
    <r>
      <rPr>
        <vertAlign val="superscript"/>
        <sz val="10"/>
        <rFont val="Arial CE"/>
        <family val="2"/>
        <charset val="238"/>
      </rPr>
      <t>3 (raščenih)</t>
    </r>
  </si>
  <si>
    <t>21 234</t>
  </si>
  <si>
    <r>
      <t xml:space="preserve">Široki izkop  zemljine (III-IVkat) za izvedbo   platoja kamnito betonskih
 zidov v strugi, z  odvozom do 5km, vse skale </t>
    </r>
    <r>
      <rPr>
        <sz val="10"/>
        <rFont val="Arial"/>
        <family val="2"/>
      </rPr>
      <t>≥60cm</t>
    </r>
    <r>
      <rPr>
        <sz val="10"/>
        <rFont val="Calibri"/>
        <family val="2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se deponirajo ob 
nasprotno obalo zidu in v končni fazi izmenično postavijo v dno struge z namenom "zatočišča" rib </t>
    </r>
  </si>
  <si>
    <t xml:space="preserve">
območje zidov in rolirane brežine 
720mx(3+4)m2/2=2520m3
</t>
  </si>
  <si>
    <t>21 324</t>
  </si>
  <si>
    <t xml:space="preserve">Izkop  zemljine z  odvozom do 5km (V-VI.kat) za drenaže in meteorno odvodnjo vzdolž ceste  dno pravnano ± 2cm v ceni upoštevaj   odvoz na deponijo do 5km 
</t>
  </si>
  <si>
    <t xml:space="preserve"> 
DKC 150, 200, 250 in 315      980x((0,6+1,0)/2x1,0)) =784,00m3
prepusti        57x1,5m3/m1=85,5m3
izkop za jaške, = 34m3 
</t>
  </si>
  <si>
    <t>21 335</t>
  </si>
  <si>
    <r>
      <t xml:space="preserve">Izkop-pikiranje plastovite skale(V-VI.kat) za    temelje kamnito betonskih zidov                                                                    , dno pravnano </t>
    </r>
    <r>
      <rPr>
        <sz val="10"/>
        <rFont val="Arial"/>
        <family val="2"/>
      </rPr>
      <t>± 5cm</t>
    </r>
    <r>
      <rPr>
        <sz val="11"/>
        <color theme="1"/>
        <rFont val="Calibri"/>
        <family val="2"/>
        <charset val="238"/>
        <scheme val="minor"/>
      </rPr>
      <t xml:space="preserve"> v ceni upoštevaj  odvoz na deponijo do 5km</t>
    </r>
  </si>
  <si>
    <t xml:space="preserve">720x1,5x0,5=540m3
</t>
  </si>
  <si>
    <t>2.2</t>
  </si>
  <si>
    <t>Planum temeljnih tal</t>
  </si>
  <si>
    <t>22 112</t>
  </si>
  <si>
    <t xml:space="preserve"> </t>
  </si>
  <si>
    <t>Planum temeljnih tal v težki zemljini z valjarjem 6ton.</t>
  </si>
  <si>
    <t xml:space="preserve">
cesta =5940m2</t>
  </si>
  <si>
    <r>
      <t>m</t>
    </r>
    <r>
      <rPr>
        <vertAlign val="superscript"/>
        <sz val="10"/>
        <rFont val="Arial CE"/>
        <family val="2"/>
        <charset val="238"/>
      </rPr>
      <t>2</t>
    </r>
  </si>
  <si>
    <t>2.4</t>
  </si>
  <si>
    <t>Nasipi, zasipi, klini</t>
  </si>
  <si>
    <t>24 113</t>
  </si>
  <si>
    <r>
      <t xml:space="preserve">Dobava in vgrajevanje lomljenega kamnitega </t>
    </r>
    <r>
      <rPr>
        <b/>
        <sz val="10"/>
        <rFont val="Arial CE"/>
        <charset val="238"/>
      </rPr>
      <t>drenažnega</t>
    </r>
    <r>
      <rPr>
        <sz val="11"/>
        <color theme="1"/>
        <rFont val="Calibri"/>
        <family val="2"/>
        <charset val="238"/>
        <scheme val="minor"/>
      </rPr>
      <t xml:space="preserve"> materiala fi 30-60mm, za drenaže. (ne sme biti iz Žerjava)
drenažna kanalizacija ob cesti 974x0,8m3/m1=779,2m3
odvodnja-prepusti                     57x1,5m3/m1 =  85,5m3
za zidovi in rolirano brežino                             = 161,0m3
okrog jaškov in gnezd            0,5-1m3/kom 23 =  18,0m3
</t>
    </r>
    <r>
      <rPr>
        <b/>
        <sz val="10"/>
        <rFont val="Arial CE"/>
        <charset val="238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</si>
  <si>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
                            </t>
  </si>
  <si>
    <t>24 216</t>
  </si>
  <si>
    <t>Dobava in vgrajevanje  nasipa spodnjega ustroja z drobljencem (0-90mm)  in valjanjem na 60MPa, d=30-50cm, dograditev ceste-sp.ustroj,za izravnavo nivelete in valjanje z valjarjem lastne teže 12 ton.</t>
  </si>
  <si>
    <t xml:space="preserve">
dograditev ceste      361mx(2+2,5)/2x0,4=324,9m3 
                            </t>
  </si>
  <si>
    <r>
      <t>m</t>
    </r>
    <r>
      <rPr>
        <vertAlign val="superscript"/>
        <sz val="10"/>
        <rFont val="Arial CE"/>
        <family val="2"/>
        <charset val="238"/>
      </rPr>
      <t xml:space="preserve">3uvaljanega </t>
    </r>
  </si>
  <si>
    <t>24 218</t>
  </si>
  <si>
    <t>Planiranje izkopnega materiala in planiranje pobočja nad drenažami in meteorno kanalizacijo v debelini do 0,5m.</t>
  </si>
  <si>
    <r>
      <t xml:space="preserve">
</t>
    </r>
    <r>
      <rPr>
        <sz val="11"/>
        <color theme="1"/>
        <rFont val="Calibri"/>
        <family val="2"/>
        <charset val="238"/>
        <scheme val="minor"/>
      </rPr>
      <t xml:space="preserve">
                            </t>
    </r>
  </si>
  <si>
    <t>2.5</t>
  </si>
  <si>
    <t>Brežine in zelenice</t>
  </si>
  <si>
    <t>25 111</t>
  </si>
  <si>
    <t xml:space="preserve">Humaniziranje brežin v d=20-25cm brez valjanja, vseh tangiranih površin 
Humoz je potrebno pripeljati </t>
  </si>
  <si>
    <t>25 153</t>
  </si>
  <si>
    <t>Posejanje brežin s travnim semenom z dodatkom umetnih gnojil 250kg/ha</t>
  </si>
  <si>
    <t>2.7</t>
  </si>
  <si>
    <t>Piloti</t>
  </si>
  <si>
    <t>2.8</t>
  </si>
  <si>
    <t>Zagatne stene</t>
  </si>
  <si>
    <t>28 116</t>
  </si>
  <si>
    <t xml:space="preserve">Dobava in vgraditev tirnic SŽ l=2-3m, na rastru 1,0-2m (100-150kg po kom ) v območju temeljenja zidov, tirnice se odrežejo na konico, dolžine 30cm in  zabijejo (z pnevmatskim kladivom na bagerju teže cca 22-25 ton, </t>
  </si>
  <si>
    <t>28 117</t>
  </si>
  <si>
    <t xml:space="preserve">Dobava in vgraditev tirnic SŽ l=4-5m, na rastru 1,0m (200-250kg po kom ) v območju zavarovanja izkopa izvedbe zidov, tirnice se odrežejo na konico, dolžine 30cm in  zabijejo (z pnevmatskim kladivom na bagerju teže cca 22-25 ton, </t>
  </si>
  <si>
    <t>28 118</t>
  </si>
  <si>
    <r>
      <t>Dobava in vgraditev tirnic SŽ l=5m (250kg po kom), za jekleni zadrževalnik, upoštevaj transport vrtalne garniture  in vrtanje 32 lukenj fi 250mm z kronskim svedrom 1,5m globine v kompaktni apnenec, na rastru 0,8m</t>
    </r>
    <r>
      <rPr>
        <sz val="10"/>
        <color indexed="10"/>
        <rFont val="Arial CE"/>
        <charset val="238"/>
      </rPr>
      <t xml:space="preserve">, </t>
    </r>
    <r>
      <rPr>
        <sz val="11"/>
        <color theme="1"/>
        <rFont val="Calibri"/>
        <family val="2"/>
        <charset val="238"/>
        <scheme val="minor"/>
      </rPr>
      <t xml:space="preserve">in zalite z betonom frakcije 0/16mm C 25/30, ( za 1kom 0,1m3)
</t>
    </r>
    <r>
      <rPr>
        <sz val="10"/>
        <color indexed="10"/>
        <rFont val="Arial CE"/>
        <charset val="238"/>
      </rPr>
      <t>To je obvezno, kajti obstoja nevarnost nanosa lesa v skalo izveden "tunel"</t>
    </r>
  </si>
  <si>
    <t>2.9</t>
  </si>
  <si>
    <t>Razprostiranje odvečne zemljine</t>
  </si>
  <si>
    <t>29 114</t>
  </si>
  <si>
    <t>Razprostiranje odvečne težke zemljine  na deponiji in stroški deponije.</t>
  </si>
  <si>
    <r>
      <t>m</t>
    </r>
    <r>
      <rPr>
        <vertAlign val="superscript"/>
        <sz val="10"/>
        <rFont val="Arial CE"/>
        <family val="2"/>
        <charset val="238"/>
      </rPr>
      <t xml:space="preserve"> 3 </t>
    </r>
  </si>
  <si>
    <t>ZEMELJSKA DELA IN TEMELJENJE SKUPAJ:</t>
  </si>
  <si>
    <t>3.</t>
  </si>
  <si>
    <t>VOZIŠČNE KONSTRUKCIJE</t>
  </si>
  <si>
    <t>3.1.1.</t>
  </si>
  <si>
    <t>Nevezane nosilne plasti</t>
  </si>
  <si>
    <t>31 123</t>
  </si>
  <si>
    <t>Dobava in izdelava nevezane nosilne plasti 100% drobljenca  TD 32  v debelini  25-35 cm(upoštevani priključki) , uvaljanih na 100 Mpa. Upoštevaj finalno izravnavo z grederjem in valjanje z valjarjem lastne teže  min 12 ton.</t>
  </si>
  <si>
    <t xml:space="preserve">
 cesta  5940m2x0,3=1782m3
</t>
  </si>
  <si>
    <t>3.2.2</t>
  </si>
  <si>
    <t>Vezane obrabne in zaporne plasti-bitumenski betoni</t>
  </si>
  <si>
    <t>32 312</t>
  </si>
  <si>
    <t xml:space="preserve">Izdelava nosilne plasti bituminiziranega prodca AC 22,base B 50/70
 (BNZP 22) v debelini 6cm za dograditev ceste v območju posega
Obvezno gumi valjer 4 tone in finalno jeklenaš 8ton  </t>
  </si>
  <si>
    <t xml:space="preserve">3980+156m2 razširitev </t>
  </si>
  <si>
    <r>
      <t>m</t>
    </r>
    <r>
      <rPr>
        <vertAlign val="superscript"/>
        <sz val="10"/>
        <rFont val="Arial CE"/>
        <family val="2"/>
        <charset val="238"/>
      </rPr>
      <t xml:space="preserve">2    </t>
    </r>
  </si>
  <si>
    <t>32 222</t>
  </si>
  <si>
    <t xml:space="preserve">Izdelava obrabne plasti za tesnilno plast iz asfaltne zmesi bitumenskega betona iz  silikatnih zrn AC 11,surf B 70/100,A3 
(0/11S ),d=4cm.(upoštevaj predhodno čiščenje in pobrizg z emulzijo)
Obvezno gumi valjer 4 tone in finalno jeklenaš 8ton  
</t>
  </si>
  <si>
    <t>32 318</t>
  </si>
  <si>
    <t xml:space="preserve">Tamponska priprava in izdelava  asfaltne mulde š=50cm in globine 6cm v enaki sestavi in debelini kot  cesta 
 </t>
  </si>
  <si>
    <t xml:space="preserve">
</t>
  </si>
  <si>
    <r>
      <t>m</t>
    </r>
    <r>
      <rPr>
        <vertAlign val="superscript"/>
        <sz val="10"/>
        <rFont val="Arial CE"/>
        <family val="2"/>
        <charset val="238"/>
      </rPr>
      <t xml:space="preserve">1    </t>
    </r>
  </si>
  <si>
    <t>3.5.2</t>
  </si>
  <si>
    <t>Robniki</t>
  </si>
  <si>
    <t>35 221</t>
  </si>
  <si>
    <t xml:space="preserve">Dobava in Vgraditev ležečih  robnikov iz cementnega betona  s prerezom 15/25 cm, na plast betona C 16/20 d=10cm </t>
  </si>
  <si>
    <t>3.6</t>
  </si>
  <si>
    <t>Bankine</t>
  </si>
  <si>
    <t>36 122</t>
  </si>
  <si>
    <t>Dobava in izdelava bankine široke 50-75cm iz TD 32  uvaljane na 100MN/m2</t>
  </si>
  <si>
    <t>VOZIŠČNE KONSTRUKCIJE SKUPAJ:</t>
  </si>
  <si>
    <t>4.</t>
  </si>
  <si>
    <t>ODVODNJAVANJE</t>
  </si>
  <si>
    <t>4.1</t>
  </si>
  <si>
    <t>Površinsko  odvodnjavanje</t>
  </si>
  <si>
    <t>41 163</t>
  </si>
  <si>
    <t>Dobava in vgraditev  kamnito betonskega vtoka in iztoka (20cm betona C 25/30, mreža Q 226, kamen d=30-40cm  med A 48-A 49</t>
  </si>
  <si>
    <t>4.2</t>
  </si>
  <si>
    <t>Globinsko odvodnjavanje-drenaže</t>
  </si>
  <si>
    <t>42 162</t>
  </si>
  <si>
    <r>
      <t xml:space="preserve">Dobava in izdelava vzdolžne drenaže iz plastičnih rebrastih  cevi  DK  fi 150mm, vgrajenih na 10cm sloj betona C16/20 in obsuta z 0,15m3/m1, frakcije 8-16mm </t>
    </r>
    <r>
      <rPr>
        <b/>
        <sz val="10"/>
        <rFont val="Arial CE"/>
        <charset val="238"/>
      </rPr>
      <t>(perforirana  60%)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</si>
  <si>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>m</t>
    </r>
    <r>
      <rPr>
        <vertAlign val="superscript"/>
        <sz val="10"/>
        <rFont val="Arial CE"/>
        <family val="2"/>
        <charset val="238"/>
      </rPr>
      <t xml:space="preserve">1  </t>
    </r>
  </si>
  <si>
    <t>42 163</t>
  </si>
  <si>
    <r>
      <t xml:space="preserve">Dobava in izdelava vzdolžne drenaže iz plastičnih rebrastih  cevi  DK  fi 200mm, vgrajenih na 10cm sloj betona C16/20 in obsuta z 0,25m3/m1, frakcije 8-16mm </t>
    </r>
    <r>
      <rPr>
        <b/>
        <sz val="10"/>
        <rFont val="Arial CE"/>
        <charset val="238"/>
      </rPr>
      <t>(perforirana  60%)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</si>
  <si>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42 164</t>
  </si>
  <si>
    <r>
      <t xml:space="preserve">Dobava in izdelava vzdolžne drenaže iz plastičnih rebrastih  cevi  DK  fi 250mm, vgrajenih na 10cm sloj betona in obsuta z 0,3m3/m1, frakcije 8-16mm </t>
    </r>
    <r>
      <rPr>
        <b/>
        <sz val="10"/>
        <rFont val="Arial CE"/>
        <family val="2"/>
        <charset val="238"/>
      </rPr>
      <t>(perforirana samo 30%)</t>
    </r>
    <r>
      <rPr>
        <sz val="10"/>
        <rFont val="Arial CE"/>
        <family val="2"/>
        <charset val="238"/>
      </rPr>
      <t xml:space="preserve">
</t>
    </r>
  </si>
  <si>
    <t>42 165</t>
  </si>
  <si>
    <r>
      <t xml:space="preserve">Dobava in izdelava vzdolžne drenaže iz plastičnih rebrastih  cevi  DK  fi 315mm, vgrajenih na 10cm sloj betona in obsuta z 0,35m3/m1, frakcije 8-16mm </t>
    </r>
    <r>
      <rPr>
        <b/>
        <sz val="10"/>
        <rFont val="Arial CE"/>
        <family val="2"/>
        <charset val="238"/>
      </rPr>
      <t>(perforirana samo 30%)</t>
    </r>
    <r>
      <rPr>
        <sz val="10"/>
        <rFont val="Arial CE"/>
        <family val="2"/>
        <charset val="238"/>
      </rPr>
      <t xml:space="preserve">
</t>
    </r>
  </si>
  <si>
    <t>4.3</t>
  </si>
  <si>
    <t>Globinsko odvodnjavanje-kanalizacija</t>
  </si>
  <si>
    <t>43 165</t>
  </si>
  <si>
    <t xml:space="preserve">Dobava in vgradnja izcednic fi 110 iz  plastičnih   cevi, dolžine 1-1,5m </t>
  </si>
  <si>
    <t>43 641</t>
  </si>
  <si>
    <t xml:space="preserve">Dobava in vgradnja instalacijskih trdih  PVC cevi   Φ110 mm v hodnik cevi je potrebno ustrezno fiksirati na spodnjo armaturo in med njimi zagotoviti min 10cm razmik
</t>
  </si>
  <si>
    <t>43 642</t>
  </si>
  <si>
    <t xml:space="preserve">Dobava in vgradnja PEHD "dvojčka" fi 50mm v hodnik cevi je potrebno ustrezno fiksirati na spodnjo armaturo in med ostalimi cevmii zagotoviti min 10cm razmik.
</t>
  </si>
  <si>
    <t>4.4</t>
  </si>
  <si>
    <t>Jaški</t>
  </si>
  <si>
    <t>44 133</t>
  </si>
  <si>
    <t>Dobava in kompletna vgraditev betonskega  jaška fi 50cm ( upoštevati  navezave cevi), globina jaška  h=1-1,5m, vgrajenega na 20cm plast betona C 16/20 z LŽ rešetko nosilnosti 40 ton</t>
  </si>
  <si>
    <r>
      <t>kom</t>
    </r>
    <r>
      <rPr>
        <vertAlign val="superscript"/>
        <sz val="10"/>
        <rFont val="Arial CE"/>
        <family val="2"/>
        <charset val="238"/>
      </rPr>
      <t xml:space="preserve">  </t>
    </r>
  </si>
  <si>
    <t>Dobava in kompletna vgraditev betonskega  jaška fi 60cm ( upoštevati  navezave cevi in izrez za vtok mulde), globina jaška  h=1,5m, vgrajenega na 20cm plast betona C 16/20 z LŽ rešetko nosilnosti 40 ton</t>
  </si>
  <si>
    <t>44 134</t>
  </si>
  <si>
    <r>
      <t xml:space="preserve">Dobava in kompletna  vgraditev betonskega    kaskadnega jaška fi 80cm, globina jaška  h=1,5m, vgrajenega na plast betona C 16/20 z betonskim pokrovom nosilnosti 5 ton in z manjšim pokrovom fi 30cm v sredini,(upoštevati navezavo meteorne-drenažne kanalizacije ),cevi jaška se naj 30cm nad koto iztoka proti zaledju navrtajo v območju drenažnega filtra, luknje fi 30mm 10kom na jašek (na spodnje dve cevi). </t>
    </r>
    <r>
      <rPr>
        <b/>
        <sz val="10"/>
        <rFont val="Arial CE"/>
        <charset val="238"/>
      </rPr>
      <t xml:space="preserve">Vtok v jašek se ne zatesni, iztok se zatesni popolonoma </t>
    </r>
  </si>
  <si>
    <t>44 136</t>
  </si>
  <si>
    <r>
      <t xml:space="preserve">Dobava in kompletna  vgraditev betonskega   armiranega  kaskadnega jaška fi 120cm, globina jaška  h=1,5m, vgrajenega na plast betona C 16/20 z betonskim pokrovom nosilnosti 5 ton in z manjšim pokrovom fi 30cm v sredini,(upoštevati navezavo meteorne-drenažne kanalizacije ),cevi jaška se naj 30cm nad koto iztoka proti zaledju navrtajo v območju drenažnega filtra, luknje fi 30mm 10kom na jašek </t>
    </r>
    <r>
      <rPr>
        <b/>
        <sz val="10"/>
        <rFont val="Arial CE"/>
        <charset val="238"/>
      </rPr>
      <t xml:space="preserve">Vtok v jašek se ne zatesni, iztok se zatesni popolonoma </t>
    </r>
  </si>
  <si>
    <t>44 232</t>
  </si>
  <si>
    <t>Izdelava AB prehodnih instalacijskih revizijskih jaškov d=15cm  svetlih dimenzij 80/80/80cm, z LŽ pokrovom 80/80cm nosilnosti 25 ton</t>
  </si>
  <si>
    <r>
      <t xml:space="preserve">kom </t>
    </r>
    <r>
      <rPr>
        <vertAlign val="superscript"/>
        <sz val="10"/>
        <rFont val="Arial CE"/>
        <family val="2"/>
        <charset val="238"/>
      </rPr>
      <t xml:space="preserve">  </t>
    </r>
  </si>
  <si>
    <t>44 216</t>
  </si>
  <si>
    <t xml:space="preserve">Izdelava revizijskih jaškov iz cementnega  betona 60/60/25cm na hodniku  z LŽ pokrovom 60/60cm nosilnosti 25 ton, </t>
  </si>
  <si>
    <t>4.5</t>
  </si>
  <si>
    <t>Prepusti</t>
  </si>
  <si>
    <t>43165</t>
  </si>
  <si>
    <t>Dobava in izdelava meteorne kanalizacije iz plastičnih  rebrastih cevi PP  S8 fi ID 500mm-svetel profil, vgrajenih na 10cm sloj betona C 16/20 in obsuta z 0,50m3/m1,frakcije 8-16mm izvedba prepusta L=6-7m</t>
  </si>
  <si>
    <r>
      <t xml:space="preserve">kom </t>
    </r>
    <r>
      <rPr>
        <vertAlign val="superscript"/>
        <sz val="10"/>
        <rFont val="Arial CE"/>
        <family val="2"/>
        <charset val="238"/>
      </rPr>
      <t xml:space="preserve"> </t>
    </r>
  </si>
  <si>
    <t>43115</t>
  </si>
  <si>
    <t>Dobava in izdelava prepustov  iz PP S8  fi 1000 in obbetonirane z 1m3/m1 C 16/20</t>
  </si>
  <si>
    <r>
      <t xml:space="preserve">m </t>
    </r>
    <r>
      <rPr>
        <vertAlign val="superscript"/>
        <sz val="10"/>
        <rFont val="Arial CE"/>
        <family val="2"/>
        <charset val="238"/>
      </rPr>
      <t xml:space="preserve">  </t>
    </r>
  </si>
  <si>
    <t>ODVODNJAVANJE SKUPAJ:</t>
  </si>
  <si>
    <t>5.</t>
  </si>
  <si>
    <t>GRADBENA IN OBRTNIŠKA DELA</t>
  </si>
  <si>
    <t>5.1</t>
  </si>
  <si>
    <t>Tesarska dela</t>
  </si>
  <si>
    <t>51 561</t>
  </si>
  <si>
    <t>Dobava in Izdelava  vezanega podprtega opaža,višina podpiranja do 4m 
krona zida  višine 0,25m     992x0,75=744m2
plošča mostu v profilu A 9        =  32m2
plošča mostu v profilu A 44-A45        =  43m2</t>
  </si>
  <si>
    <t>51 563</t>
  </si>
  <si>
    <t xml:space="preserve">Dobava in Izdelava  trikotnih letev 2X2cm za vogale in navidezne rege na 6m 
krona zida 972x2=1944m
dilatacijske rege    =  204m (rega obvezno na stiku robnika
na vsakih cca 30m se izvede prekinitev armature
most A44-A45       =    43m
</t>
  </si>
  <si>
    <r>
      <t>m</t>
    </r>
    <r>
      <rPr>
        <vertAlign val="superscript"/>
        <sz val="10"/>
        <rFont val="Arial CE"/>
        <family val="2"/>
        <charset val="238"/>
      </rPr>
      <t xml:space="preserve">1 </t>
    </r>
  </si>
  <si>
    <t>51 564</t>
  </si>
  <si>
    <t xml:space="preserve">Doplačilo za radialno čelno stranico krone zidu 
krona zida 972m
</t>
  </si>
  <si>
    <t>5.2</t>
  </si>
  <si>
    <t>Dela z jeklom za ojačitev</t>
  </si>
  <si>
    <t>52 231</t>
  </si>
  <si>
    <t>Priprava in postavitev rebrastih žic iz visokovrednega naravnega trdnega jekla S 500-B s premerom do 12mm za srednje zahtevno ojačitev</t>
  </si>
  <si>
    <t>plošča mostu  1800kg
krona zidu 19440kg</t>
  </si>
  <si>
    <t>kg</t>
  </si>
  <si>
    <t>52 216</t>
  </si>
  <si>
    <t>Dobava in postavitev rebrastih palic iz visokovrednega naravno trdega jekla B500 B.  s premerom 14 mm in večjim za srednje zahtevno ojačitev.</t>
  </si>
  <si>
    <t>52 315</t>
  </si>
  <si>
    <t xml:space="preserve">Dobava in postavitev mreže  iz visokovrednega naravno trdega jekla M 500-  s premerom do fi 10 mm (MREŽE Q 335) </t>
  </si>
  <si>
    <t xml:space="preserve">armatura temeljev in sten zidov </t>
  </si>
  <si>
    <t>5.3</t>
  </si>
  <si>
    <t>Dela s cementnim betonom</t>
  </si>
  <si>
    <t>53 121</t>
  </si>
  <si>
    <t>Priprava in vgraditev mešanice navadnega cementnega betona C 16/20 (0,1-0,15m3/m2-m.), peta kamnitih oblog v dolžini 2,5-3m.</t>
  </si>
  <si>
    <t>53 314</t>
  </si>
  <si>
    <t xml:space="preserve">Dobava in priprava in vgraditev mešanice ojačanega cementnega betona C 25/30 PV II,XC2 . Priprava betona se dovoljuje na gradbišču. 
- pete temeljev in zaledna stran kamnito betonskih zidov  
 481 x (1-1,5)/2)m3/m1=601,3m3
- podbetoniranje temeljev 125x0,5m3/m1=62,5m3
</t>
  </si>
  <si>
    <t>53 393</t>
  </si>
  <si>
    <t xml:space="preserve">Dobava in priprava in vgraditev mešanice ojačanega cementnega betona C 30/37 , XC3,XD3,XF3, PV II (MB 35 v prerez do 0,15m3/m2-m-0M0 100 zgornja konstrukcija) 
</t>
  </si>
  <si>
    <t xml:space="preserve">
most (0,9-1,2)/2m3/m1x15m=15,75m3 
</t>
  </si>
  <si>
    <t>53 242</t>
  </si>
  <si>
    <t>Dobava, priprava in vgraditev mešanice  cementnega betona   C 30/37 PV II, XC 4,XF 4,XD 3 , (MB 35 OMO 200; OSMO 25) v  prerez od 0,16 do 0,30 m3/m2-m,</t>
  </si>
  <si>
    <t xml:space="preserve">krona zidu  992mx0,25m2=248m3
plošča mostu pri mlinu 6,5m3 </t>
  </si>
  <si>
    <t>5.4</t>
  </si>
  <si>
    <t>Zidarska in kamnoseška dela</t>
  </si>
  <si>
    <t>54 235</t>
  </si>
  <si>
    <t xml:space="preserve">Dobava in izdelava kamnite obloge s lomljenimi zmrzlinsko odpornimi skalami d=70-80cm v območju nestabilne brežine izven zidu, na 10-15cm sloj betona C16/20 
</t>
  </si>
  <si>
    <t xml:space="preserve">
PR A  4-PR A8  81x5m=405m2
PR A19-PR A20  18x5m=  90m2
PR A27-PR A28  25x5m=125m2
PR A32      35x(4+8)/2m=210m2
PR A37-PR A41  78x5m=390m2
PR A53-PR A55  35x5m=175m2
Založitev leve obale v območju nestabilnosti  
PR A7-PR A12    80x4m=320m2
</t>
  </si>
  <si>
    <r>
      <t>m</t>
    </r>
    <r>
      <rPr>
        <vertAlign val="superscript"/>
        <sz val="10"/>
        <rFont val="Arial CE"/>
        <family val="2"/>
        <charset val="238"/>
      </rPr>
      <t xml:space="preserve">2  (neto)  </t>
    </r>
  </si>
  <si>
    <t>54 236</t>
  </si>
  <si>
    <t xml:space="preserve">Izvedba kamnito betonskega zidu na eno lice iz lomljenih zmzlinsko odpornih skal. Razmerje kamen-beton 60%-40%(betonC 16/20)(rege obdelane s cementno malto)
</t>
  </si>
  <si>
    <t xml:space="preserve">V območju:
PR A  8-PR A19  181x(3,7+6,5)/2m3/m1 = 923m3
PR A21-PR A27  118x(4,5+9,5)/2m3/m1 = 826m3
PR A29-PR A30  40x4,5m3/m1                =180m3
PR A33-PR A37  82x4,1m3/m1                =336m3
PR A43-PR A44  28x4,1m3/m1                =115m3
PR A55                12x7,5m3/m1               =  90m3
peta betonskih zidov 48x1,5m3/m1          =  72m3
</t>
  </si>
  <si>
    <r>
      <t>m</t>
    </r>
    <r>
      <rPr>
        <vertAlign val="superscript"/>
        <sz val="10"/>
        <rFont val="Arial CE"/>
        <family val="2"/>
        <charset val="238"/>
      </rPr>
      <t xml:space="preserve">3    </t>
    </r>
  </si>
  <si>
    <t>54 339</t>
  </si>
  <si>
    <t>Dobava in izvedba lesenih  pragov iz macesnovega lesa,  z obeh strani predhodno vgrajenih pasivnih sider se vgradi 2x2   debli ulupljenega macesna  fi 25-30cm in pritrdita na vsak 1m z navojno palico M16, podložnima ploščicama in maticama. Lokacije pragov se definirajo tekom izvedbe, ko bo zadeva očiščena.
 Za en prag 
  les vzdolžnikov (5x4x0,071)=1,40m3
  navojne palice  prag (2x5x0,8m)=8m</t>
  </si>
  <si>
    <t>54 441</t>
  </si>
  <si>
    <r>
      <t>Vrtanje lukenj fi 40 l=50cm v hribinsko osnovo</t>
    </r>
    <r>
      <rPr>
        <sz val="10"/>
        <color indexed="10"/>
        <rFont val="Arial CE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apnenca za  vgradnja pasivnih sider v Altex malto pod temelji   v območju kjer je kompaktna skala RA fi 28 L= 70-90cm </t>
    </r>
  </si>
  <si>
    <t>54 442</t>
  </si>
  <si>
    <r>
      <t>Vrtanje lukenj fi 40 l=50cm na rastru 50cm  v hribinsko osnovo</t>
    </r>
    <r>
      <rPr>
        <sz val="10"/>
        <color indexed="10"/>
        <rFont val="Arial CE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v katero se vstavi-zabije  RA fi 36mm l=120cm , za stabilizacijo lesenih pragov, upoštevaj, da se višina palic po vgradnji poravna na višino lesenega praga</t>
    </r>
  </si>
  <si>
    <t>54 542</t>
  </si>
  <si>
    <t>Izdelava prevleke z epoxidno cementno malto v debelini 1cm na dnu vseh jaškov</t>
  </si>
  <si>
    <t xml:space="preserve">
</t>
  </si>
  <si>
    <t>54 543</t>
  </si>
  <si>
    <t>Izdelava 2kratnega + premaza jaškov z Hidrozatom 1m od spodaj navzgor</t>
  </si>
  <si>
    <t>54 544</t>
  </si>
  <si>
    <t>Metličenje površine cementnega betona, globine min 1-2mm, pravokotno na cesto</t>
  </si>
  <si>
    <t>55 758</t>
  </si>
  <si>
    <t xml:space="preserve">Sanacija poškodovanih vertikalnih   betonskih površin zidov , z grobo in fino mikro armirano sanacijsko malto skupne debeline d=2-4cm in fina zagladitev ,skupaj s predpremazom za sprejem.Dejanska količina po izmeri kloridov in karbonatizacije.
območje betonskih zidov =187,5m2
</t>
  </si>
  <si>
    <r>
      <t>m</t>
    </r>
    <r>
      <rPr>
        <vertAlign val="superscript"/>
        <sz val="10"/>
        <rFont val="Arial CE"/>
        <family val="2"/>
        <charset val="238"/>
      </rPr>
      <t xml:space="preserve"> 2 (ocena)</t>
    </r>
  </si>
  <si>
    <t>5.5</t>
  </si>
  <si>
    <t>Sidranje</t>
  </si>
  <si>
    <t>5.6</t>
  </si>
  <si>
    <t>Inektiranje</t>
  </si>
  <si>
    <t>5.7</t>
  </si>
  <si>
    <t>Napeljave na objektu</t>
  </si>
  <si>
    <t>5.8</t>
  </si>
  <si>
    <t>Ključavničarska dela</t>
  </si>
  <si>
    <t>58 114</t>
  </si>
  <si>
    <t>Dobava  vgradnja jeklenga  HEB IPB 200 L=6000mm , na vsakih 500mm se 40mm pod vrh pasnice izvrta luknja fi 30mm, za prečkanje armature. Na pasnico v osi stojine se privari moznik/privari se vijak M16 L=80mm/, celotni element se vroče pocinka 
Nadomestni most v PR A 9 proti mlinu</t>
  </si>
  <si>
    <t>58 115</t>
  </si>
  <si>
    <t xml:space="preserve">Dobava  vgradnja jeklenga nosilca  ograje IPE 180 L=400mm , skozi pasnico dve vrtini fi 18mm, /skupaj s sidrno ploščo 250/200/10, katera se privari s čelnim zvarom  /skupna teža 13kg/  in sidranje  s štirimi sidrnimi vijaki M16 v krono AB plošče nad zidovi in mostu A 9 in A45, zaradi različnih vzdolžnih sklonov je obvezno jemati meri sprotno z izvedbo AB krone, element se  pobarva z 220 mikroni rjave barve v izgledu macesna.(0,7m2/kom) 
-cink epoxi temeljni     80mikronov
-epoxi vmesni             80mikronov
-polivretan pokrivni     60mikronov v rjavi  barvi 
</t>
  </si>
  <si>
    <t xml:space="preserve">Dobava  vgradnja jeklenga  nosilca HEA (IPBI) 180 L=2000mm, za začasno stabilizacijo elektro drogov, profil se vgradi tik ob obstoječem drogu v novi zid, temeljen 80cm v zid,  element se  pobarva z 220 mikroni rjave barve v izgledu macesna(1,1m2/kom) , upoštevaj da se drog pritrdi z dvema pocinkanama objemkama (navojna palica fi 16 L=1000mm) in dvema ploščicama 250/60/8mm in dvema luknjama fi 18mm
-cink epoxi temeljni     80mikronov
-epoxi vmesni             80mikronov
-polivretan pokrivni     60mikronov v rjavi  barvi 
</t>
  </si>
  <si>
    <t>58 116</t>
  </si>
  <si>
    <t xml:space="preserve">Dobava in vgraditev vijakov  M16 l= 200mm skupaj  z dvema  podložnima ploščicama fi 30mm in dvema maticama </t>
  </si>
  <si>
    <t>58 117</t>
  </si>
  <si>
    <t xml:space="preserve">Dobava in vgraditev jeklenih konzol, za stabilizacijo telekomunikacijske cevi, vgradi se L 40/40/4mm, skupne dolžine 60cm, vgradijo se na rastru 2m (v fazi vgradnje upoštevaj da privarijo na armaturo venca)
 element se  pobarva z 220mikroni rjave barve v izgledu macesna.(0,1m2/kom) 
-cink epoxi temeljni     80mikronov
-epoxi vmesni             80mikronov
-polivretan pokrivni     60mikronov v rjavi  barvi </t>
  </si>
  <si>
    <t>5.9/2</t>
  </si>
  <si>
    <t>Hidroizolacije- cestnih objektov</t>
  </si>
  <si>
    <t>59 411</t>
  </si>
  <si>
    <r>
      <t xml:space="preserve">Priprava podlage-površine cementnega betona z vodnim curkom. </t>
    </r>
    <r>
      <rPr>
        <i/>
        <sz val="10"/>
        <rFont val="Arial CE"/>
        <charset val="238"/>
      </rPr>
      <t>Pranje voziščne plošče pred izvedbo hidroizolacije(500 barov)</t>
    </r>
    <r>
      <rPr>
        <sz val="11"/>
        <color theme="1"/>
        <rFont val="Calibri"/>
        <family val="2"/>
        <charset val="238"/>
        <scheme val="minor"/>
      </rPr>
      <t xml:space="preserve">
62m2</t>
    </r>
  </si>
  <si>
    <t>59 432</t>
  </si>
  <si>
    <t>Izdelava sprijemne plasti - osnovnega premaza z reakcijsko smolo v dveh ali več slojih. Poraba  0,6-0,81 kg/m2</t>
  </si>
  <si>
    <t>59 443</t>
  </si>
  <si>
    <t>Posip sprijemne plasti - osnovnega premaza s posušenim kremenčevim peskom. Poraba  1,6-2,00 kg/m2</t>
  </si>
  <si>
    <t>59 453</t>
  </si>
  <si>
    <t xml:space="preserve">Izdelava sprijemne plasti - predhodnega premaza s toplim bitumenskim vezivom - poraba od 0,31 do 0,4 kg/m2. </t>
  </si>
  <si>
    <t>59 655</t>
  </si>
  <si>
    <r>
      <t xml:space="preserve">Izdelava vrhnje tesnilne plasti z enojnim varjenjenim bitumenskim trakom  d=5mm </t>
    </r>
    <r>
      <rPr>
        <i/>
        <sz val="10"/>
        <rFont val="Arial CE"/>
        <charset val="238"/>
      </rPr>
      <t>(TIMBITEKT PF/5 ME-200)</t>
    </r>
  </si>
  <si>
    <t>59 651</t>
  </si>
  <si>
    <t>Izdelava zaščitne plasti za tesnilno plast iz asfaltne zmesi bitumenskega betona SMA 8 B50/70,A3, 0/8 mm v debelini  3 cm.</t>
  </si>
  <si>
    <t>59 831</t>
  </si>
  <si>
    <t>Zatesnitev mejnih površin - stikov med robnikom in asfaltom širokih do 20 mm in globokih do 4 cm s predhodnim premazom bližnjih površin in zapolnitvijo z bitumensko zmesjo za tesnenje stikov.</t>
  </si>
  <si>
    <t>GRADBENA IN OBRTNIŠKA DELA SKUPAJ:</t>
  </si>
  <si>
    <t>6.</t>
  </si>
  <si>
    <t>OPREMA MOSTU IN CESTE</t>
  </si>
  <si>
    <t>6.1</t>
  </si>
  <si>
    <t>Pokončna oprema cest</t>
  </si>
  <si>
    <t>61 154</t>
  </si>
  <si>
    <t>Izdelava temelja iz cementnega betona MB 15, dolžina 50 cm, fi 50 cm.</t>
  </si>
  <si>
    <t>61 224</t>
  </si>
  <si>
    <t>Dobava in vgraditev stebriča za prometni znak iz pocinkane jeklene cevi fi 64mm, dolžina 3500 mm</t>
  </si>
  <si>
    <t>Dobava in vgraditev stebriča za prometni znak iz pocinkane jeklene cevi fi 64mm, dolžina 4000 mm</t>
  </si>
  <si>
    <t>61 745</t>
  </si>
  <si>
    <t>Dobava in pritrditev prometnega znaka,podloga iz vroče cinkane jeklene pločevine, znak z folijo II.vrste, velikosti 600mm. 2kom 1114-1, 1kom 1114 (padanje kamenja) in   2kom 1119-1 (Divjad na cesti)</t>
  </si>
  <si>
    <t>Dobava in pritrditev prometnega znaka,podloga iz vroče cinkane jeklene pločevine, znak z folijo II.vrste, velikosti 600mm.1kom  2105, 1kom 2106 (prednostna in neprednostna smer)in 2kom 2232-4 (omejitev hitrosti na 30km/h)</t>
  </si>
  <si>
    <t>6.2</t>
  </si>
  <si>
    <t>Označbe na vozišču</t>
  </si>
  <si>
    <t>6.4</t>
  </si>
  <si>
    <t xml:space="preserve">Oprema za zavarovanje </t>
  </si>
  <si>
    <t>64 118</t>
  </si>
  <si>
    <r>
      <t xml:space="preserve"> Dobava in vgraditev stebrička iz vakumsko </t>
    </r>
    <r>
      <rPr>
        <b/>
        <sz val="10"/>
        <rFont val="Arial CE"/>
        <charset val="238"/>
      </rPr>
      <t>/10barov/</t>
    </r>
    <r>
      <rPr>
        <sz val="11"/>
        <color theme="1"/>
        <rFont val="Calibri"/>
        <family val="2"/>
        <charset val="238"/>
        <scheme val="minor"/>
      </rPr>
      <t xml:space="preserve"> impregniranega macesnovega lesa  ograje za pešce, h=130cm prereza 16/16cm  /</t>
    </r>
    <r>
      <rPr>
        <b/>
        <sz val="10"/>
        <rFont val="Arial CE"/>
        <charset val="238"/>
      </rPr>
      <t>skoblana dimenzija/</t>
    </r>
    <r>
      <rPr>
        <sz val="11"/>
        <color theme="1"/>
        <rFont val="Calibri"/>
        <family val="2"/>
        <charset val="238"/>
        <scheme val="minor"/>
      </rPr>
      <t xml:space="preserve"> pobranimi vogali 1cm,na vrhu se naj obdela v štiri strano piramido višine 5cm. Upoštevaj 2 navojni palici fi 16mm,L=250m, 4 podložne ploščice premera 30mm in 4 matice M16, odrezano mesto se zaščiti s korocinkom.</t>
    </r>
  </si>
  <si>
    <t>64 120</t>
  </si>
  <si>
    <r>
      <t xml:space="preserve"> Dobava in pritrditev  lesenga vzdolžnika iz macesnovega vakumsko </t>
    </r>
    <r>
      <rPr>
        <b/>
        <sz val="10"/>
        <rFont val="Arial CE"/>
        <charset val="238"/>
      </rPr>
      <t>/10barov/</t>
    </r>
    <r>
      <rPr>
        <sz val="11"/>
        <color theme="1"/>
        <rFont val="Calibri"/>
        <family val="2"/>
        <charset val="238"/>
        <scheme val="minor"/>
      </rPr>
      <t xml:space="preserve"> impregniranega lesa, na vertikalne stebričke  ograje za pešce prereza 12/10cm na razmaku  20cm L=400cm </t>
    </r>
    <r>
      <rPr>
        <b/>
        <sz val="10"/>
        <rFont val="Arial CE"/>
        <charset val="238"/>
      </rPr>
      <t xml:space="preserve">  /skoblana dimenzija/ </t>
    </r>
    <r>
      <rPr>
        <sz val="11"/>
        <color theme="1"/>
        <rFont val="Calibri"/>
        <family val="2"/>
        <charset val="238"/>
        <scheme val="minor"/>
      </rPr>
      <t>vzdolžnik se na vsaki stebriček privije s štirimi  samoreznik z pogreznjeno glavo fi 8mm, L=160mm d=5mm ,kom 4300</t>
    </r>
  </si>
  <si>
    <t>OPREMA CESTE SKUPAJ:</t>
  </si>
  <si>
    <t>7.</t>
  </si>
  <si>
    <t>TUJE STORITVE</t>
  </si>
  <si>
    <t>7.5.</t>
  </si>
  <si>
    <t>Javna razsvetljava</t>
  </si>
  <si>
    <t>7.8.</t>
  </si>
  <si>
    <t>Nadzor</t>
  </si>
  <si>
    <t>78 111</t>
  </si>
  <si>
    <t>Geomehanski nadzor</t>
  </si>
  <si>
    <t>7.9.</t>
  </si>
  <si>
    <t>Izdelava projektov</t>
  </si>
  <si>
    <t>79 100</t>
  </si>
  <si>
    <t>Projekt  PID(cestni in vodarski)</t>
  </si>
  <si>
    <t>TUJE STORITVE SKUPAJ:</t>
  </si>
  <si>
    <t>9.</t>
  </si>
  <si>
    <t>RAZNO</t>
  </si>
  <si>
    <t>91 111</t>
  </si>
  <si>
    <r>
      <t xml:space="preserve">Razna manjša in nepredvidena dela 5% vrednosti ostalih postavk(lokalna sprememba temeljenja zidov, zaščitne mreže, dodatne rolirane brežine, dodatne odvodne cevi, komunalni vodi, ) </t>
    </r>
    <r>
      <rPr>
        <b/>
        <sz val="10"/>
        <rFont val="Arial CE"/>
        <charset val="238"/>
      </rPr>
      <t>Obračun po dejanskih stroških.</t>
    </r>
  </si>
  <si>
    <t>RAZNO SKUPAJ:</t>
  </si>
  <si>
    <t>Opomba:Ta predračun zajema, stabilizacijo zidov, rekonstrukcija mostičkov, sanacijo ceste z odvodnjo , investitor uredi služnost zemljišč.</t>
  </si>
  <si>
    <t>REKAPITULACIJA</t>
  </si>
  <si>
    <t>01. PRIPRAVLJALNA DELA</t>
  </si>
  <si>
    <t>02. ZEMELJSKA DELA</t>
  </si>
  <si>
    <t>03. VOZIŠČNE KONSTRUKCIJE</t>
  </si>
  <si>
    <t>04. ODVODNJAVANJE</t>
  </si>
  <si>
    <t>05. GRADBENA IN OBRTNIŠKA DELA</t>
  </si>
  <si>
    <t>06. OPREMA CESTE</t>
  </si>
  <si>
    <t>07. TUJE STORITVE</t>
  </si>
  <si>
    <t>09. RAZNO</t>
  </si>
  <si>
    <t xml:space="preserve">SKUPAJ </t>
  </si>
  <si>
    <t>kom. popust</t>
  </si>
  <si>
    <t>SKUPAJ</t>
  </si>
  <si>
    <t>22%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</si>
</sst>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0.0"/>
    <numFmt numFmtId="166" formatCode="[$€-2]\ #,##0.0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color rgb="FFFF0000"/>
      <name val="Arial CE"/>
      <charset val="238"/>
    </font>
    <font>
      <sz val="10"/>
      <color indexed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i/>
      <sz val="10"/>
      <color indexed="10"/>
      <name val="Arial CE"/>
      <charset val="238"/>
    </font>
    <font>
      <vertAlign val="superscript"/>
      <sz val="10"/>
      <name val="Arial CE"/>
      <family val="2"/>
      <charset val="238"/>
    </font>
    <font>
      <u/>
      <sz val="10"/>
      <color indexed="10"/>
      <name val="Arial CE"/>
      <charset val="238"/>
    </font>
    <font>
      <b/>
      <sz val="8"/>
      <color rgb="FF00B050"/>
      <name val="Arial CE"/>
      <family val="2"/>
      <charset val="238"/>
    </font>
    <font>
      <b/>
      <sz val="10"/>
      <color rgb="FF00B050"/>
      <name val="Arial CE"/>
      <charset val="238"/>
    </font>
    <font>
      <sz val="10"/>
      <name val="Arial"/>
      <family val="2"/>
    </font>
    <font>
      <sz val="10"/>
      <name val="Calibri"/>
      <family val="2"/>
    </font>
    <font>
      <b/>
      <sz val="10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 CE"/>
      <family val="2"/>
      <charset val="238"/>
    </font>
    <font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3" fillId="2" borderId="0" xfId="0" applyNumberFormat="1" applyFont="1" applyFill="1" applyAlignment="1" applyProtection="1">
      <alignment horizontal="right" vertical="top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164" fontId="0" fillId="2" borderId="0" xfId="0" applyNumberFormat="1" applyFill="1" applyProtection="1">
      <protection locked="0"/>
    </xf>
    <xf numFmtId="49" fontId="4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9" fontId="5" fillId="0" borderId="0" xfId="0" applyNumberFormat="1" applyFont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0" fillId="0" borderId="0" xfId="0" applyNumberFormat="1" applyAlignment="1" applyProtection="1">
      <alignment wrapText="1"/>
      <protection locked="0"/>
    </xf>
    <xf numFmtId="165" fontId="5" fillId="0" borderId="0" xfId="0" applyNumberFormat="1" applyFont="1" applyAlignment="1" applyProtection="1">
      <alignment horizontal="right" vertical="top"/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horizontal="left" wrapText="1" indent="15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vertical="top"/>
      <protection locked="0"/>
    </xf>
    <xf numFmtId="166" fontId="0" fillId="0" borderId="0" xfId="0" applyNumberFormat="1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164" fontId="0" fillId="0" borderId="0" xfId="0" applyNumberFormat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49" fontId="13" fillId="0" borderId="0" xfId="0" applyNumberFormat="1" applyFont="1" applyAlignment="1" applyProtection="1">
      <alignment horizontal="right" vertical="top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left" wrapText="1"/>
      <protection locked="0"/>
    </xf>
    <xf numFmtId="164" fontId="14" fillId="0" borderId="0" xfId="0" applyNumberFormat="1" applyFont="1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1" fillId="0" borderId="0" xfId="0" applyFont="1" applyAlignment="1" applyProtection="1">
      <alignment horizontal="justify" vertical="top" wrapText="1"/>
      <protection locked="0"/>
    </xf>
    <xf numFmtId="166" fontId="0" fillId="0" borderId="0" xfId="0" applyNumberFormat="1" applyAlignment="1" applyProtection="1">
      <alignment horizontal="justify" vertical="top" wrapText="1"/>
      <protection locked="0"/>
    </xf>
    <xf numFmtId="49" fontId="5" fillId="0" borderId="1" xfId="0" applyNumberFormat="1" applyFont="1" applyBorder="1" applyAlignment="1" applyProtection="1">
      <alignment horizontal="right" vertical="top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64" fontId="0" fillId="0" borderId="1" xfId="0" applyNumberFormat="1" applyBorder="1" applyProtection="1">
      <protection locked="0"/>
    </xf>
    <xf numFmtId="0" fontId="0" fillId="0" borderId="0" xfId="0" applyAlignment="1" applyProtection="1">
      <alignment horizontal="justify" vertical="top"/>
      <protection locked="0"/>
    </xf>
    <xf numFmtId="166" fontId="0" fillId="0" borderId="0" xfId="0" applyNumberFormat="1" applyAlignment="1" applyProtection="1">
      <alignment horizontal="justify" vertical="top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left" vertical="top"/>
      <protection locked="0"/>
    </xf>
    <xf numFmtId="164" fontId="0" fillId="0" borderId="0" xfId="0" applyNumberFormat="1" applyAlignment="1" applyProtection="1">
      <alignment horizontal="justify" vertical="top"/>
      <protection locked="0"/>
    </xf>
    <xf numFmtId="0" fontId="0" fillId="0" borderId="0" xfId="0" applyAlignment="1" applyProtection="1">
      <alignment horizontal="justify" vertical="center"/>
      <protection locked="0"/>
    </xf>
    <xf numFmtId="164" fontId="0" fillId="0" borderId="0" xfId="0" applyNumberFormat="1" applyAlignment="1" applyProtection="1">
      <alignment horizontal="justify" vertical="center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1" fontId="0" fillId="0" borderId="0" xfId="0" applyNumberFormat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49" fontId="17" fillId="0" borderId="0" xfId="0" applyNumberFormat="1" applyFont="1" applyAlignment="1" applyProtection="1">
      <alignment horizontal="right" vertical="top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18" fillId="0" borderId="0" xfId="0" applyFont="1" applyAlignment="1" applyProtection="1">
      <alignment wrapText="1"/>
      <protection locked="0"/>
    </xf>
    <xf numFmtId="164" fontId="18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 vertical="top"/>
      <protection locked="0"/>
    </xf>
    <xf numFmtId="49" fontId="19" fillId="0" borderId="0" xfId="0" applyNumberFormat="1" applyFont="1" applyAlignment="1" applyProtection="1">
      <alignment horizontal="right" vertical="top"/>
      <protection locked="0"/>
    </xf>
    <xf numFmtId="0" fontId="18" fillId="0" borderId="0" xfId="0" applyFont="1" applyProtection="1">
      <protection locked="0"/>
    </xf>
    <xf numFmtId="2" fontId="18" fillId="0" borderId="0" xfId="0" applyNumberFormat="1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164" fontId="1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4" fontId="0" fillId="0" borderId="0" xfId="0" applyNumberFormat="1" applyAlignment="1" applyProtection="1">
      <alignment wrapText="1"/>
      <protection locked="0"/>
    </xf>
    <xf numFmtId="0" fontId="3" fillId="0" borderId="0" xfId="0" applyFont="1" applyAlignment="1" applyProtection="1">
      <alignment horizontal="justify" vertical="top" wrapText="1"/>
      <protection locked="0"/>
    </xf>
    <xf numFmtId="16" fontId="3" fillId="0" borderId="0" xfId="0" applyNumberFormat="1" applyFont="1" applyProtection="1"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wrapText="1" indent="15"/>
      <protection locked="0"/>
    </xf>
    <xf numFmtId="164" fontId="0" fillId="0" borderId="4" xfId="0" applyNumberFormat="1" applyBorder="1"/>
    <xf numFmtId="164" fontId="0" fillId="0" borderId="1" xfId="0" applyNumberFormat="1" applyBorder="1"/>
    <xf numFmtId="0" fontId="2" fillId="2" borderId="0" xfId="0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49" fontId="21" fillId="0" borderId="0" xfId="0" applyNumberFormat="1" applyFont="1" applyAlignment="1" applyProtection="1">
      <alignment horizontal="left" vertical="top" indent="1"/>
      <protection locked="0"/>
    </xf>
    <xf numFmtId="0" fontId="2" fillId="0" borderId="0" xfId="0" applyFont="1" applyProtection="1">
      <protection locked="0"/>
    </xf>
    <xf numFmtId="166" fontId="1" fillId="0" borderId="0" xfId="0" applyNumberFormat="1" applyFont="1" applyAlignment="1">
      <alignment horizontal="center" vertical="top"/>
    </xf>
    <xf numFmtId="0" fontId="22" fillId="0" borderId="0" xfId="0" applyFont="1"/>
    <xf numFmtId="49" fontId="21" fillId="0" borderId="1" xfId="0" applyNumberFormat="1" applyFont="1" applyBorder="1" applyAlignment="1" applyProtection="1">
      <alignment horizontal="left" vertical="top" indent="1"/>
      <protection locked="0"/>
    </xf>
    <xf numFmtId="0" fontId="22" fillId="0" borderId="1" xfId="0" applyFont="1" applyBorder="1"/>
    <xf numFmtId="166" fontId="1" fillId="0" borderId="1" xfId="0" applyNumberFormat="1" applyFont="1" applyBorder="1" applyAlignment="1">
      <alignment horizontal="center" vertical="top"/>
    </xf>
    <xf numFmtId="49" fontId="3" fillId="0" borderId="0" xfId="0" applyNumberFormat="1" applyFont="1" applyAlignment="1" applyProtection="1">
      <alignment horizontal="left" vertical="top" indent="4"/>
      <protection locked="0"/>
    </xf>
    <xf numFmtId="49" fontId="3" fillId="0" borderId="0" xfId="0" applyNumberFormat="1" applyFont="1" applyAlignment="1" applyProtection="1">
      <alignment horizontal="left" vertical="top" indent="1"/>
      <protection locked="0"/>
    </xf>
    <xf numFmtId="166" fontId="3" fillId="0" borderId="0" xfId="0" applyNumberFormat="1" applyFont="1" applyAlignment="1">
      <alignment horizontal="center" vertical="top"/>
    </xf>
    <xf numFmtId="49" fontId="1" fillId="0" borderId="4" xfId="0" applyNumberFormat="1" applyFont="1" applyBorder="1" applyAlignment="1" applyProtection="1">
      <alignment horizontal="left" vertical="top" indent="1"/>
      <protection locked="0"/>
    </xf>
    <xf numFmtId="0" fontId="0" fillId="0" borderId="4" xfId="0" applyBorder="1"/>
    <xf numFmtId="166" fontId="1" fillId="0" borderId="4" xfId="0" applyNumberFormat="1" applyFont="1" applyBorder="1" applyAlignment="1" applyProtection="1">
      <alignment horizontal="center" vertical="top"/>
      <protection locked="0"/>
    </xf>
    <xf numFmtId="49" fontId="1" fillId="0" borderId="3" xfId="0" applyNumberFormat="1" applyFont="1" applyBorder="1" applyAlignment="1" applyProtection="1">
      <alignment horizontal="left" vertical="top" indent="1"/>
      <protection locked="0"/>
    </xf>
    <xf numFmtId="0" fontId="0" fillId="0" borderId="3" xfId="0" applyBorder="1"/>
    <xf numFmtId="166" fontId="1" fillId="0" borderId="3" xfId="0" applyNumberFormat="1" applyFont="1" applyBorder="1" applyAlignment="1">
      <alignment horizontal="center" vertical="top"/>
    </xf>
    <xf numFmtId="49" fontId="2" fillId="0" borderId="0" xfId="0" applyNumberFormat="1" applyFont="1" applyAlignment="1" applyProtection="1">
      <alignment horizontal="left" vertical="top" indent="1"/>
      <protection locked="0"/>
    </xf>
    <xf numFmtId="166" fontId="2" fillId="0" borderId="0" xfId="0" applyNumberFormat="1" applyFont="1" applyAlignment="1">
      <alignment horizontal="center" vertical="top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2B6C-CDB9-49EF-BD9B-4530B34A1DA4}">
  <dimension ref="A1:F531"/>
  <sheetViews>
    <sheetView workbookViewId="0">
      <selection activeCell="F4" sqref="F4"/>
    </sheetView>
  </sheetViews>
  <sheetFormatPr defaultRowHeight="15" x14ac:dyDescent="0.25"/>
  <cols>
    <col min="1" max="1" width="5.140625" style="20" customWidth="1"/>
    <col min="2" max="2" width="2.5703125" style="21" customWidth="1"/>
    <col min="3" max="3" width="23.7109375" style="15" customWidth="1"/>
    <col min="4" max="4" width="13.7109375" style="22" customWidth="1"/>
    <col min="5" max="5" width="20.7109375" style="16" customWidth="1"/>
    <col min="6" max="6" width="12.85546875" customWidth="1"/>
  </cols>
  <sheetData>
    <row r="1" spans="1:5" x14ac:dyDescent="0.25">
      <c r="A1"/>
      <c r="B1"/>
      <c r="C1" s="1"/>
      <c r="D1"/>
      <c r="E1" s="2"/>
    </row>
    <row r="2" spans="1:5" ht="75.75" customHeight="1" x14ac:dyDescent="0.25">
      <c r="A2" s="3" t="s">
        <v>0</v>
      </c>
      <c r="B2" s="4"/>
      <c r="C2" s="4"/>
      <c r="D2" s="4"/>
      <c r="E2" s="4"/>
    </row>
    <row r="3" spans="1:5" ht="15.75" x14ac:dyDescent="0.25">
      <c r="A3" s="5"/>
      <c r="B3" s="5"/>
      <c r="C3" s="5"/>
      <c r="D3" s="5"/>
      <c r="E3" s="6"/>
    </row>
    <row r="4" spans="1:5" x14ac:dyDescent="0.25">
      <c r="A4" s="7" t="s">
        <v>1</v>
      </c>
      <c r="B4" s="8"/>
      <c r="C4" s="9" t="s">
        <v>2</v>
      </c>
      <c r="D4" s="10"/>
      <c r="E4" s="11"/>
    </row>
    <row r="5" spans="1:5" x14ac:dyDescent="0.25">
      <c r="A5" s="12"/>
      <c r="B5" s="13"/>
      <c r="C5" s="14"/>
      <c r="D5" s="15"/>
    </row>
    <row r="6" spans="1:5" x14ac:dyDescent="0.25">
      <c r="A6" s="17" t="s">
        <v>3</v>
      </c>
      <c r="B6" s="13"/>
      <c r="C6" s="18" t="s">
        <v>4</v>
      </c>
      <c r="D6" s="19"/>
    </row>
    <row r="8" spans="1:5" ht="86.25" customHeight="1" x14ac:dyDescent="0.25">
      <c r="A8" s="23" t="s">
        <v>5</v>
      </c>
      <c r="C8" s="24" t="s">
        <v>6</v>
      </c>
      <c r="D8" s="24"/>
      <c r="E8" s="24"/>
    </row>
    <row r="10" spans="1:5" x14ac:dyDescent="0.25">
      <c r="C10" s="25" t="s">
        <v>7</v>
      </c>
      <c r="D10" s="26"/>
    </row>
    <row r="11" spans="1:5" x14ac:dyDescent="0.25">
      <c r="C11" s="27"/>
      <c r="D11" s="26"/>
    </row>
    <row r="12" spans="1:5" ht="54" customHeight="1" x14ac:dyDescent="0.25">
      <c r="A12" s="23" t="s">
        <v>8</v>
      </c>
      <c r="C12" s="24" t="s">
        <v>9</v>
      </c>
      <c r="D12" s="24"/>
      <c r="E12" s="24"/>
    </row>
    <row r="14" spans="1:5" x14ac:dyDescent="0.25">
      <c r="C14" s="25" t="s">
        <v>7</v>
      </c>
      <c r="D14" s="26"/>
    </row>
    <row r="15" spans="1:5" x14ac:dyDescent="0.25">
      <c r="C15" s="27"/>
      <c r="D15" s="26"/>
    </row>
    <row r="16" spans="1:5" ht="46.5" customHeight="1" x14ac:dyDescent="0.25">
      <c r="A16" s="23" t="s">
        <v>10</v>
      </c>
      <c r="C16" s="24" t="s">
        <v>11</v>
      </c>
      <c r="D16" s="24"/>
      <c r="E16" s="24"/>
    </row>
    <row r="17" spans="1:6" x14ac:dyDescent="0.25">
      <c r="C17" s="27" t="s">
        <v>12</v>
      </c>
      <c r="D17" s="22">
        <v>59</v>
      </c>
      <c r="F17" s="2">
        <f>E17*D17</f>
        <v>0</v>
      </c>
    </row>
    <row r="18" spans="1:6" x14ac:dyDescent="0.25">
      <c r="F18" s="2"/>
    </row>
    <row r="19" spans="1:6" ht="39" customHeight="1" x14ac:dyDescent="0.25">
      <c r="A19" s="23" t="s">
        <v>13</v>
      </c>
      <c r="C19" s="24" t="s">
        <v>14</v>
      </c>
      <c r="D19" s="24"/>
      <c r="E19" s="24"/>
      <c r="F19" s="2"/>
    </row>
    <row r="20" spans="1:6" x14ac:dyDescent="0.25">
      <c r="B20" s="28"/>
      <c r="E20" s="29"/>
      <c r="F20" s="2"/>
    </row>
    <row r="21" spans="1:6" x14ac:dyDescent="0.25">
      <c r="B21" s="28"/>
      <c r="C21" s="27" t="s">
        <v>15</v>
      </c>
      <c r="D21" s="22">
        <v>260</v>
      </c>
      <c r="E21" s="29"/>
      <c r="F21" s="2">
        <f t="shared" ref="F21:F78" si="0">E21*D21</f>
        <v>0</v>
      </c>
    </row>
    <row r="22" spans="1:6" x14ac:dyDescent="0.25">
      <c r="C22" s="27"/>
      <c r="D22" s="26"/>
      <c r="F22" s="2"/>
    </row>
    <row r="23" spans="1:6" ht="35.25" customHeight="1" x14ac:dyDescent="0.25">
      <c r="A23" s="23" t="s">
        <v>16</v>
      </c>
      <c r="C23" s="24" t="s">
        <v>17</v>
      </c>
      <c r="D23" s="24"/>
      <c r="E23" s="24"/>
      <c r="F23" s="2"/>
    </row>
    <row r="24" spans="1:6" x14ac:dyDescent="0.25">
      <c r="C24" s="27" t="s">
        <v>18</v>
      </c>
      <c r="D24" s="22">
        <v>40</v>
      </c>
      <c r="F24" s="2">
        <f t="shared" si="0"/>
        <v>0</v>
      </c>
    </row>
    <row r="25" spans="1:6" x14ac:dyDescent="0.25">
      <c r="A25" s="12"/>
      <c r="B25" s="13"/>
      <c r="C25" s="14"/>
      <c r="D25" s="15"/>
      <c r="F25" s="2"/>
    </row>
    <row r="26" spans="1:6" x14ac:dyDescent="0.25">
      <c r="A26" s="17" t="s">
        <v>19</v>
      </c>
      <c r="B26" s="13"/>
      <c r="C26" s="18" t="s">
        <v>20</v>
      </c>
      <c r="D26" s="19"/>
      <c r="F26" s="2"/>
    </row>
    <row r="27" spans="1:6" x14ac:dyDescent="0.25">
      <c r="A27" s="17"/>
      <c r="B27" s="13"/>
      <c r="C27" s="14"/>
      <c r="D27" s="15"/>
      <c r="F27" s="2"/>
    </row>
    <row r="28" spans="1:6" x14ac:dyDescent="0.25">
      <c r="A28" s="23" t="s">
        <v>21</v>
      </c>
      <c r="C28" s="24" t="s">
        <v>22</v>
      </c>
      <c r="D28" s="24"/>
      <c r="E28" s="24"/>
      <c r="F28" s="2"/>
    </row>
    <row r="29" spans="1:6" ht="49.5" customHeight="1" x14ac:dyDescent="0.25">
      <c r="A29" s="23"/>
      <c r="C29" s="30" t="s">
        <v>23</v>
      </c>
      <c r="D29" s="30"/>
      <c r="E29" s="30"/>
      <c r="F29" s="2"/>
    </row>
    <row r="30" spans="1:6" x14ac:dyDescent="0.25">
      <c r="C30" s="27" t="s">
        <v>24</v>
      </c>
      <c r="D30" s="22">
        <v>5073</v>
      </c>
      <c r="F30" s="2">
        <f t="shared" si="0"/>
        <v>0</v>
      </c>
    </row>
    <row r="31" spans="1:6" x14ac:dyDescent="0.25">
      <c r="A31" s="17"/>
      <c r="B31" s="13"/>
      <c r="C31" s="14"/>
      <c r="D31" s="15"/>
      <c r="F31" s="2"/>
    </row>
    <row r="32" spans="1:6" ht="63" customHeight="1" x14ac:dyDescent="0.25">
      <c r="A32" s="23" t="s">
        <v>21</v>
      </c>
      <c r="C32" s="24" t="s">
        <v>25</v>
      </c>
      <c r="D32" s="24"/>
      <c r="E32" s="24"/>
      <c r="F32" s="2"/>
    </row>
    <row r="33" spans="1:6" x14ac:dyDescent="0.25">
      <c r="A33" s="23"/>
      <c r="C33" s="30" t="s">
        <v>26</v>
      </c>
      <c r="D33" s="30"/>
      <c r="E33" s="30"/>
      <c r="F33" s="2"/>
    </row>
    <row r="34" spans="1:6" x14ac:dyDescent="0.25">
      <c r="C34" s="27" t="s">
        <v>27</v>
      </c>
      <c r="D34" s="22">
        <v>25</v>
      </c>
      <c r="F34" s="2">
        <f t="shared" si="0"/>
        <v>0</v>
      </c>
    </row>
    <row r="35" spans="1:6" x14ac:dyDescent="0.25">
      <c r="A35" s="17"/>
      <c r="B35" s="13"/>
      <c r="C35" s="14"/>
      <c r="D35" s="15"/>
      <c r="F35" s="2"/>
    </row>
    <row r="36" spans="1:6" ht="47.25" customHeight="1" x14ac:dyDescent="0.25">
      <c r="A36" s="23" t="s">
        <v>28</v>
      </c>
      <c r="C36" s="24" t="s">
        <v>29</v>
      </c>
      <c r="D36" s="24"/>
      <c r="E36" s="24"/>
      <c r="F36" s="2"/>
    </row>
    <row r="37" spans="1:6" ht="31.5" customHeight="1" x14ac:dyDescent="0.25">
      <c r="A37" s="23"/>
      <c r="C37" s="30" t="s">
        <v>30</v>
      </c>
      <c r="D37" s="30"/>
      <c r="E37" s="31"/>
      <c r="F37" s="2"/>
    </row>
    <row r="38" spans="1:6" x14ac:dyDescent="0.25">
      <c r="C38" s="27" t="s">
        <v>12</v>
      </c>
      <c r="D38" s="22">
        <v>46</v>
      </c>
      <c r="F38" s="2">
        <f t="shared" si="0"/>
        <v>0</v>
      </c>
    </row>
    <row r="39" spans="1:6" x14ac:dyDescent="0.25">
      <c r="A39" s="17"/>
      <c r="B39" s="13"/>
      <c r="C39" s="14"/>
      <c r="D39" s="15"/>
      <c r="F39" s="2"/>
    </row>
    <row r="40" spans="1:6" ht="38.25" customHeight="1" x14ac:dyDescent="0.25">
      <c r="A40" s="23" t="s">
        <v>31</v>
      </c>
      <c r="C40" s="24" t="s">
        <v>32</v>
      </c>
      <c r="D40" s="24"/>
      <c r="E40" s="24"/>
      <c r="F40" s="2"/>
    </row>
    <row r="41" spans="1:6" x14ac:dyDescent="0.25">
      <c r="A41" s="23"/>
      <c r="C41" s="30" t="s">
        <v>33</v>
      </c>
      <c r="D41" s="30"/>
      <c r="E41" s="31"/>
      <c r="F41" s="2"/>
    </row>
    <row r="42" spans="1:6" x14ac:dyDescent="0.25">
      <c r="C42" s="27" t="s">
        <v>12</v>
      </c>
      <c r="D42" s="22">
        <v>18</v>
      </c>
      <c r="F42" s="2">
        <f t="shared" si="0"/>
        <v>0</v>
      </c>
    </row>
    <row r="43" spans="1:6" x14ac:dyDescent="0.25">
      <c r="A43" s="12"/>
      <c r="B43" s="13"/>
      <c r="C43" s="14"/>
      <c r="D43" s="15"/>
      <c r="F43" s="2"/>
    </row>
    <row r="44" spans="1:6" x14ac:dyDescent="0.25">
      <c r="A44" s="17" t="s">
        <v>34</v>
      </c>
      <c r="B44" s="13"/>
      <c r="C44" s="32" t="s">
        <v>35</v>
      </c>
      <c r="D44" s="32"/>
      <c r="E44" s="32"/>
      <c r="F44" s="2"/>
    </row>
    <row r="45" spans="1:6" x14ac:dyDescent="0.25">
      <c r="A45" s="17"/>
      <c r="B45" s="13"/>
      <c r="C45" s="14"/>
      <c r="D45" s="15"/>
      <c r="F45" s="2"/>
    </row>
    <row r="46" spans="1:6" ht="42.75" customHeight="1" x14ac:dyDescent="0.25">
      <c r="A46" s="23" t="s">
        <v>36</v>
      </c>
      <c r="C46" s="24" t="s">
        <v>37</v>
      </c>
      <c r="D46" s="24"/>
      <c r="E46" s="24"/>
      <c r="F46" s="2"/>
    </row>
    <row r="47" spans="1:6" x14ac:dyDescent="0.25">
      <c r="C47" s="27" t="s">
        <v>38</v>
      </c>
      <c r="D47" s="22">
        <v>4</v>
      </c>
      <c r="F47" s="2">
        <f t="shared" si="0"/>
        <v>0</v>
      </c>
    </row>
    <row r="48" spans="1:6" x14ac:dyDescent="0.25">
      <c r="A48" s="17"/>
      <c r="B48" s="13"/>
      <c r="C48" s="14"/>
      <c r="D48" s="15"/>
      <c r="F48" s="2"/>
    </row>
    <row r="49" spans="1:6" ht="73.5" customHeight="1" x14ac:dyDescent="0.25">
      <c r="A49" s="23" t="s">
        <v>39</v>
      </c>
      <c r="C49" s="24" t="s">
        <v>40</v>
      </c>
      <c r="D49" s="24"/>
      <c r="E49" s="24"/>
      <c r="F49" s="2"/>
    </row>
    <row r="50" spans="1:6" x14ac:dyDescent="0.25">
      <c r="C50" s="27" t="s">
        <v>24</v>
      </c>
      <c r="D50" s="22">
        <v>4082</v>
      </c>
      <c r="F50" s="2">
        <f t="shared" si="0"/>
        <v>0</v>
      </c>
    </row>
    <row r="51" spans="1:6" x14ac:dyDescent="0.25">
      <c r="A51" s="17"/>
      <c r="B51" s="13"/>
      <c r="C51" s="14"/>
      <c r="D51" s="15"/>
      <c r="F51" s="2"/>
    </row>
    <row r="52" spans="1:6" ht="60.75" customHeight="1" x14ac:dyDescent="0.25">
      <c r="A52" s="23" t="s">
        <v>41</v>
      </c>
      <c r="C52" s="24" t="s">
        <v>42</v>
      </c>
      <c r="D52" s="24"/>
      <c r="E52" s="24"/>
      <c r="F52" s="2"/>
    </row>
    <row r="53" spans="1:6" x14ac:dyDescent="0.25">
      <c r="C53" s="27" t="s">
        <v>24</v>
      </c>
      <c r="D53" s="22">
        <v>591</v>
      </c>
      <c r="F53" s="2">
        <f t="shared" si="0"/>
        <v>0</v>
      </c>
    </row>
    <row r="54" spans="1:6" x14ac:dyDescent="0.25">
      <c r="A54" s="17"/>
      <c r="B54" s="13"/>
      <c r="C54" s="14"/>
      <c r="D54" s="15"/>
      <c r="F54" s="2"/>
    </row>
    <row r="55" spans="1:6" ht="45" customHeight="1" x14ac:dyDescent="0.25">
      <c r="A55" s="23" t="s">
        <v>43</v>
      </c>
      <c r="C55" s="24" t="s">
        <v>44</v>
      </c>
      <c r="D55" s="24"/>
      <c r="E55" s="24"/>
      <c r="F55" s="2"/>
    </row>
    <row r="56" spans="1:6" x14ac:dyDescent="0.25">
      <c r="C56" s="27" t="s">
        <v>38</v>
      </c>
      <c r="D56" s="22">
        <v>42</v>
      </c>
      <c r="F56" s="2">
        <f t="shared" si="0"/>
        <v>0</v>
      </c>
    </row>
    <row r="57" spans="1:6" x14ac:dyDescent="0.25">
      <c r="A57" s="12"/>
      <c r="B57" s="13"/>
      <c r="C57" s="14"/>
      <c r="D57" s="15"/>
      <c r="F57" s="2"/>
    </row>
    <row r="58" spans="1:6" x14ac:dyDescent="0.25">
      <c r="A58" s="17" t="s">
        <v>45</v>
      </c>
      <c r="B58" s="13"/>
      <c r="C58" s="13" t="s">
        <v>46</v>
      </c>
      <c r="D58" s="13"/>
      <c r="E58" s="13"/>
      <c r="F58" s="2"/>
    </row>
    <row r="59" spans="1:6" x14ac:dyDescent="0.25">
      <c r="A59" s="17"/>
      <c r="B59" s="13"/>
      <c r="C59" s="14"/>
      <c r="D59" s="15"/>
      <c r="F59" s="2"/>
    </row>
    <row r="60" spans="1:6" ht="92.25" customHeight="1" x14ac:dyDescent="0.25">
      <c r="A60" s="23" t="s">
        <v>47</v>
      </c>
      <c r="C60" s="24" t="s">
        <v>48</v>
      </c>
      <c r="D60" s="24"/>
      <c r="E60" s="24"/>
      <c r="F60" s="2"/>
    </row>
    <row r="61" spans="1:6" x14ac:dyDescent="0.25">
      <c r="C61" s="27" t="s">
        <v>49</v>
      </c>
      <c r="D61" s="22">
        <v>210</v>
      </c>
      <c r="F61" s="2">
        <f t="shared" si="0"/>
        <v>0</v>
      </c>
    </row>
    <row r="62" spans="1:6" x14ac:dyDescent="0.25">
      <c r="A62" s="12"/>
      <c r="B62" s="13"/>
      <c r="C62" s="14"/>
      <c r="D62" s="15"/>
      <c r="F62" s="2"/>
    </row>
    <row r="63" spans="1:6" x14ac:dyDescent="0.25">
      <c r="A63" s="17" t="s">
        <v>50</v>
      </c>
      <c r="B63" s="13"/>
      <c r="C63" s="13" t="s">
        <v>51</v>
      </c>
      <c r="D63" s="13"/>
      <c r="E63" s="13"/>
      <c r="F63" s="2"/>
    </row>
    <row r="64" spans="1:6" x14ac:dyDescent="0.25">
      <c r="F64" s="2"/>
    </row>
    <row r="65" spans="1:6" ht="46.5" customHeight="1" x14ac:dyDescent="0.25">
      <c r="A65" s="20" t="s">
        <v>52</v>
      </c>
      <c r="C65" s="30" t="s">
        <v>53</v>
      </c>
      <c r="D65" s="30"/>
      <c r="E65" s="30"/>
      <c r="F65" s="2"/>
    </row>
    <row r="66" spans="1:6" x14ac:dyDescent="0.25">
      <c r="C66" s="25" t="s">
        <v>7</v>
      </c>
      <c r="D66" s="26"/>
      <c r="F66" s="2"/>
    </row>
    <row r="67" spans="1:6" x14ac:dyDescent="0.25">
      <c r="F67" s="2"/>
    </row>
    <row r="68" spans="1:6" ht="78.75" customHeight="1" x14ac:dyDescent="0.25">
      <c r="A68" s="20" t="s">
        <v>54</v>
      </c>
      <c r="B68" s="33"/>
      <c r="C68" s="24" t="s">
        <v>55</v>
      </c>
      <c r="D68" s="24"/>
      <c r="E68" s="24"/>
      <c r="F68" s="2"/>
    </row>
    <row r="69" spans="1:6" x14ac:dyDescent="0.25">
      <c r="C69" s="30" t="s">
        <v>56</v>
      </c>
      <c r="D69" s="30"/>
      <c r="E69" s="30"/>
      <c r="F69" s="2"/>
    </row>
    <row r="70" spans="1:6" x14ac:dyDescent="0.25">
      <c r="C70" s="27" t="s">
        <v>57</v>
      </c>
      <c r="D70" s="22">
        <v>720</v>
      </c>
      <c r="F70" s="2">
        <f t="shared" si="0"/>
        <v>0</v>
      </c>
    </row>
    <row r="71" spans="1:6" x14ac:dyDescent="0.25">
      <c r="F71" s="2"/>
    </row>
    <row r="72" spans="1:6" ht="53.25" customHeight="1" x14ac:dyDescent="0.25">
      <c r="A72" s="20" t="s">
        <v>54</v>
      </c>
      <c r="B72" s="33"/>
      <c r="C72" s="24" t="s">
        <v>58</v>
      </c>
      <c r="D72" s="24"/>
      <c r="E72" s="24"/>
      <c r="F72" s="2"/>
    </row>
    <row r="73" spans="1:6" x14ac:dyDescent="0.25">
      <c r="C73" s="30" t="s">
        <v>56</v>
      </c>
      <c r="D73" s="30"/>
      <c r="E73" s="30"/>
      <c r="F73" s="2"/>
    </row>
    <row r="74" spans="1:6" x14ac:dyDescent="0.25">
      <c r="C74" s="27" t="s">
        <v>59</v>
      </c>
      <c r="D74" s="22">
        <v>12</v>
      </c>
      <c r="F74" s="2">
        <f t="shared" si="0"/>
        <v>0</v>
      </c>
    </row>
    <row r="75" spans="1:6" x14ac:dyDescent="0.25">
      <c r="C75" s="27"/>
      <c r="F75" s="2"/>
    </row>
    <row r="76" spans="1:6" ht="99.75" customHeight="1" x14ac:dyDescent="0.25">
      <c r="A76" s="20" t="s">
        <v>41</v>
      </c>
      <c r="B76" s="33"/>
      <c r="C76" s="24" t="s">
        <v>60</v>
      </c>
      <c r="D76" s="24"/>
      <c r="E76" s="24"/>
      <c r="F76" s="2"/>
    </row>
    <row r="77" spans="1:6" x14ac:dyDescent="0.25">
      <c r="C77" s="30" t="s">
        <v>56</v>
      </c>
      <c r="D77" s="30"/>
      <c r="E77" s="30"/>
      <c r="F77" s="2"/>
    </row>
    <row r="78" spans="1:6" x14ac:dyDescent="0.25">
      <c r="C78" s="27" t="s">
        <v>61</v>
      </c>
      <c r="D78" s="22">
        <v>48</v>
      </c>
      <c r="F78" s="2">
        <f t="shared" si="0"/>
        <v>0</v>
      </c>
    </row>
    <row r="79" spans="1:6" x14ac:dyDescent="0.25">
      <c r="C79" s="27"/>
      <c r="F79" s="2"/>
    </row>
    <row r="80" spans="1:6" ht="104.25" customHeight="1" x14ac:dyDescent="0.25">
      <c r="A80" s="20" t="s">
        <v>62</v>
      </c>
      <c r="B80" s="33"/>
      <c r="C80" s="24" t="s">
        <v>63</v>
      </c>
      <c r="D80" s="24"/>
      <c r="E80" s="24"/>
      <c r="F80" s="2"/>
    </row>
    <row r="81" spans="1:6" x14ac:dyDescent="0.25">
      <c r="C81" s="30" t="s">
        <v>56</v>
      </c>
      <c r="D81" s="30"/>
      <c r="E81" s="30"/>
      <c r="F81" s="2"/>
    </row>
    <row r="82" spans="1:6" x14ac:dyDescent="0.25">
      <c r="C82" s="27" t="s">
        <v>64</v>
      </c>
      <c r="D82" s="22">
        <v>170</v>
      </c>
      <c r="F82" s="2">
        <f t="shared" ref="F82:F141" si="1">E82*D82</f>
        <v>0</v>
      </c>
    </row>
    <row r="83" spans="1:6" x14ac:dyDescent="0.25">
      <c r="A83" s="34"/>
      <c r="B83" s="35"/>
      <c r="C83" s="36"/>
      <c r="D83" s="36"/>
      <c r="E83" s="37"/>
      <c r="F83" s="2"/>
    </row>
    <row r="84" spans="1:6" x14ac:dyDescent="0.25">
      <c r="C84" s="27"/>
      <c r="F84" s="2"/>
    </row>
    <row r="85" spans="1:6" ht="48" customHeight="1" x14ac:dyDescent="0.25">
      <c r="A85" s="23" t="s">
        <v>65</v>
      </c>
      <c r="C85" s="24" t="s">
        <v>66</v>
      </c>
      <c r="D85" s="24"/>
      <c r="E85" s="24"/>
      <c r="F85" s="2"/>
    </row>
    <row r="86" spans="1:6" x14ac:dyDescent="0.25">
      <c r="A86" s="23"/>
      <c r="C86" s="38"/>
      <c r="D86" s="38"/>
      <c r="E86" s="38"/>
      <c r="F86" s="2"/>
    </row>
    <row r="87" spans="1:6" x14ac:dyDescent="0.25">
      <c r="C87" s="27" t="s">
        <v>18</v>
      </c>
      <c r="D87" s="22">
        <v>360</v>
      </c>
      <c r="F87" s="2">
        <f t="shared" si="1"/>
        <v>0</v>
      </c>
    </row>
    <row r="88" spans="1:6" x14ac:dyDescent="0.25">
      <c r="C88" s="27"/>
      <c r="F88" s="2"/>
    </row>
    <row r="89" spans="1:6" ht="54" customHeight="1" x14ac:dyDescent="0.25">
      <c r="A89" s="23" t="s">
        <v>67</v>
      </c>
      <c r="C89" s="24" t="s">
        <v>68</v>
      </c>
      <c r="D89" s="24"/>
      <c r="E89" s="24"/>
      <c r="F89" s="2"/>
    </row>
    <row r="90" spans="1:6" x14ac:dyDescent="0.25">
      <c r="A90" s="23"/>
      <c r="C90" s="38"/>
      <c r="D90" s="38"/>
      <c r="E90" s="38"/>
      <c r="F90" s="2"/>
    </row>
    <row r="91" spans="1:6" x14ac:dyDescent="0.25">
      <c r="C91" s="27" t="s">
        <v>24</v>
      </c>
      <c r="D91" s="22">
        <v>100</v>
      </c>
      <c r="F91" s="2">
        <f t="shared" si="1"/>
        <v>0</v>
      </c>
    </row>
    <row r="92" spans="1:6" x14ac:dyDescent="0.25">
      <c r="C92" s="27"/>
      <c r="F92" s="2"/>
    </row>
    <row r="93" spans="1:6" ht="77.25" customHeight="1" x14ac:dyDescent="0.25">
      <c r="A93" s="23" t="s">
        <v>69</v>
      </c>
      <c r="C93" s="24" t="s">
        <v>70</v>
      </c>
      <c r="D93" s="24"/>
      <c r="E93" s="24"/>
      <c r="F93" s="2"/>
    </row>
    <row r="94" spans="1:6" x14ac:dyDescent="0.25">
      <c r="A94" s="23"/>
      <c r="C94" s="38"/>
      <c r="D94" s="38"/>
      <c r="E94" s="38"/>
      <c r="F94" s="2"/>
    </row>
    <row r="95" spans="1:6" x14ac:dyDescent="0.25">
      <c r="C95" s="27" t="s">
        <v>71</v>
      </c>
      <c r="D95" s="22">
        <v>980</v>
      </c>
      <c r="F95" s="2">
        <f t="shared" si="1"/>
        <v>0</v>
      </c>
    </row>
    <row r="96" spans="1:6" x14ac:dyDescent="0.25">
      <c r="C96" s="27"/>
      <c r="F96" s="2"/>
    </row>
    <row r="97" spans="1:6" ht="56.25" customHeight="1" x14ac:dyDescent="0.25">
      <c r="A97" s="23" t="s">
        <v>69</v>
      </c>
      <c r="C97" s="24" t="s">
        <v>72</v>
      </c>
      <c r="D97" s="24"/>
      <c r="E97" s="24"/>
      <c r="F97" s="2"/>
    </row>
    <row r="98" spans="1:6" x14ac:dyDescent="0.25">
      <c r="A98" s="23"/>
      <c r="C98" s="38"/>
      <c r="D98" s="38"/>
      <c r="E98" s="38"/>
      <c r="F98" s="2"/>
    </row>
    <row r="99" spans="1:6" x14ac:dyDescent="0.25">
      <c r="C99" s="27" t="s">
        <v>12</v>
      </c>
      <c r="D99" s="22">
        <v>8</v>
      </c>
      <c r="F99" s="2">
        <f t="shared" si="1"/>
        <v>0</v>
      </c>
    </row>
    <row r="100" spans="1:6" x14ac:dyDescent="0.25">
      <c r="A100" s="12"/>
      <c r="B100" s="13"/>
      <c r="C100" s="14"/>
      <c r="D100" s="15"/>
      <c r="F100" s="2"/>
    </row>
    <row r="101" spans="1:6" x14ac:dyDescent="0.25">
      <c r="A101" s="17" t="s">
        <v>73</v>
      </c>
      <c r="B101" s="13"/>
      <c r="C101" s="13" t="s">
        <v>74</v>
      </c>
      <c r="D101" s="13"/>
      <c r="E101" s="13"/>
      <c r="F101" s="2"/>
    </row>
    <row r="102" spans="1:6" x14ac:dyDescent="0.25">
      <c r="B102" s="28"/>
      <c r="E102" s="29"/>
      <c r="F102" s="2"/>
    </row>
    <row r="103" spans="1:6" ht="32.25" customHeight="1" x14ac:dyDescent="0.25">
      <c r="A103" s="23" t="s">
        <v>75</v>
      </c>
      <c r="B103" s="28"/>
      <c r="C103" s="39" t="s">
        <v>76</v>
      </c>
      <c r="D103" s="24"/>
      <c r="E103" s="24"/>
      <c r="F103" s="2"/>
    </row>
    <row r="104" spans="1:6" x14ac:dyDescent="0.25">
      <c r="B104" s="28"/>
      <c r="E104" s="29"/>
      <c r="F104" s="2"/>
    </row>
    <row r="105" spans="1:6" x14ac:dyDescent="0.25">
      <c r="B105" s="28"/>
      <c r="C105" s="27" t="s">
        <v>15</v>
      </c>
      <c r="D105" s="22">
        <v>1</v>
      </c>
      <c r="E105" s="29"/>
      <c r="F105" s="2">
        <f t="shared" si="1"/>
        <v>0</v>
      </c>
    </row>
    <row r="106" spans="1:6" x14ac:dyDescent="0.25">
      <c r="B106" s="28"/>
      <c r="E106" s="29"/>
      <c r="F106" s="2"/>
    </row>
    <row r="107" spans="1:6" ht="41.25" customHeight="1" x14ac:dyDescent="0.25">
      <c r="A107" s="23" t="s">
        <v>77</v>
      </c>
      <c r="B107" s="28"/>
      <c r="C107" s="39" t="s">
        <v>78</v>
      </c>
      <c r="D107" s="24"/>
      <c r="E107" s="24"/>
      <c r="F107" s="2"/>
    </row>
    <row r="108" spans="1:6" x14ac:dyDescent="0.25">
      <c r="B108" s="28"/>
      <c r="E108" s="29"/>
      <c r="F108" s="2"/>
    </row>
    <row r="109" spans="1:6" x14ac:dyDescent="0.25">
      <c r="B109" s="28"/>
      <c r="C109" s="27" t="s">
        <v>49</v>
      </c>
      <c r="D109" s="22">
        <v>1</v>
      </c>
      <c r="E109" s="29"/>
      <c r="F109" s="2">
        <f t="shared" si="1"/>
        <v>0</v>
      </c>
    </row>
    <row r="110" spans="1:6" x14ac:dyDescent="0.25">
      <c r="A110" s="12"/>
      <c r="B110" s="13"/>
      <c r="C110" s="14"/>
      <c r="D110" s="15"/>
      <c r="F110" s="2"/>
    </row>
    <row r="111" spans="1:6" x14ac:dyDescent="0.25">
      <c r="A111" s="17" t="s">
        <v>79</v>
      </c>
      <c r="B111" s="13"/>
      <c r="C111" s="13" t="s">
        <v>80</v>
      </c>
      <c r="D111" s="13"/>
      <c r="E111" s="13"/>
      <c r="F111" s="2"/>
    </row>
    <row r="112" spans="1:6" x14ac:dyDescent="0.25">
      <c r="C112" s="27"/>
      <c r="E112" s="29"/>
      <c r="F112" s="2"/>
    </row>
    <row r="113" spans="1:6" x14ac:dyDescent="0.25">
      <c r="C113" s="27"/>
      <c r="E113" s="29"/>
      <c r="F113" s="2"/>
    </row>
    <row r="114" spans="1:6" ht="57" customHeight="1" x14ac:dyDescent="0.25">
      <c r="A114" s="23" t="s">
        <v>81</v>
      </c>
      <c r="C114" s="24" t="s">
        <v>82</v>
      </c>
      <c r="D114" s="24"/>
      <c r="E114" s="24"/>
      <c r="F114" s="2"/>
    </row>
    <row r="115" spans="1:6" x14ac:dyDescent="0.25">
      <c r="A115" s="23"/>
      <c r="C115" s="38"/>
      <c r="D115" s="38"/>
      <c r="E115" s="40"/>
      <c r="F115" s="2"/>
    </row>
    <row r="116" spans="1:6" x14ac:dyDescent="0.25">
      <c r="C116" s="27" t="s">
        <v>24</v>
      </c>
      <c r="D116" s="22">
        <v>2163</v>
      </c>
      <c r="E116" s="29"/>
      <c r="F116" s="2">
        <f t="shared" si="1"/>
        <v>0</v>
      </c>
    </row>
    <row r="117" spans="1:6" x14ac:dyDescent="0.25">
      <c r="C117" s="27"/>
      <c r="E117" s="29"/>
      <c r="F117" s="2"/>
    </row>
    <row r="118" spans="1:6" ht="87.75" customHeight="1" x14ac:dyDescent="0.25">
      <c r="A118" s="23" t="s">
        <v>83</v>
      </c>
      <c r="C118" s="24" t="s">
        <v>84</v>
      </c>
      <c r="D118" s="24"/>
      <c r="E118" s="24"/>
      <c r="F118" s="2"/>
    </row>
    <row r="119" spans="1:6" x14ac:dyDescent="0.25">
      <c r="C119" s="27" t="s">
        <v>59</v>
      </c>
      <c r="D119" s="22">
        <v>485</v>
      </c>
      <c r="F119" s="2">
        <f t="shared" si="1"/>
        <v>0</v>
      </c>
    </row>
    <row r="120" spans="1:6" x14ac:dyDescent="0.25">
      <c r="C120" s="27"/>
      <c r="E120" s="29"/>
      <c r="F120" s="83"/>
    </row>
    <row r="121" spans="1:6" ht="15.75" thickBot="1" x14ac:dyDescent="0.3">
      <c r="A121" s="41"/>
      <c r="B121" s="42"/>
      <c r="C121" s="43" t="s">
        <v>85</v>
      </c>
      <c r="D121" s="43"/>
      <c r="E121" s="44"/>
      <c r="F121" s="84">
        <f>SUM(F8:F120)</f>
        <v>0</v>
      </c>
    </row>
    <row r="122" spans="1:6" ht="15.75" thickTop="1" x14ac:dyDescent="0.25">
      <c r="A122" s="7" t="s">
        <v>86</v>
      </c>
      <c r="B122" s="8"/>
      <c r="C122" s="9" t="s">
        <v>87</v>
      </c>
      <c r="D122" s="10"/>
      <c r="E122" s="11"/>
      <c r="F122" s="11"/>
    </row>
    <row r="123" spans="1:6" x14ac:dyDescent="0.25">
      <c r="A123" s="12"/>
      <c r="B123" s="13"/>
      <c r="C123" s="14"/>
      <c r="D123" s="15"/>
      <c r="F123" s="2"/>
    </row>
    <row r="124" spans="1:6" x14ac:dyDescent="0.25">
      <c r="A124" s="17" t="s">
        <v>88</v>
      </c>
      <c r="B124" s="13"/>
      <c r="C124" s="18" t="s">
        <v>89</v>
      </c>
      <c r="D124" s="19"/>
      <c r="F124" s="2"/>
    </row>
    <row r="125" spans="1:6" x14ac:dyDescent="0.25">
      <c r="C125" s="27"/>
      <c r="F125" s="2"/>
    </row>
    <row r="126" spans="1:6" ht="95.25" customHeight="1" x14ac:dyDescent="0.25">
      <c r="A126" s="23" t="s">
        <v>90</v>
      </c>
      <c r="C126" s="24" t="s">
        <v>91</v>
      </c>
      <c r="D126" s="45"/>
      <c r="E126" s="46"/>
      <c r="F126" s="2"/>
    </row>
    <row r="127" spans="1:6" ht="30" customHeight="1" x14ac:dyDescent="0.25">
      <c r="C127" s="47" t="s">
        <v>92</v>
      </c>
      <c r="D127" s="47"/>
      <c r="E127" s="15"/>
      <c r="F127" s="2"/>
    </row>
    <row r="128" spans="1:6" x14ac:dyDescent="0.25">
      <c r="C128" s="27" t="s">
        <v>93</v>
      </c>
      <c r="D128" s="22">
        <v>128</v>
      </c>
      <c r="E128" s="29"/>
      <c r="F128" s="2">
        <f t="shared" si="1"/>
        <v>0</v>
      </c>
    </row>
    <row r="129" spans="1:6" x14ac:dyDescent="0.25">
      <c r="C129" s="27"/>
      <c r="F129" s="2"/>
    </row>
    <row r="130" spans="1:6" ht="108.75" customHeight="1" x14ac:dyDescent="0.25">
      <c r="A130" s="23" t="s">
        <v>94</v>
      </c>
      <c r="C130" s="30" t="s">
        <v>95</v>
      </c>
      <c r="D130" s="48"/>
      <c r="E130" s="48"/>
      <c r="F130" s="2"/>
    </row>
    <row r="131" spans="1:6" ht="50.25" customHeight="1" x14ac:dyDescent="0.25">
      <c r="C131" s="47" t="s">
        <v>96</v>
      </c>
      <c r="D131" s="47"/>
      <c r="E131" s="15"/>
      <c r="F131" s="2"/>
    </row>
    <row r="132" spans="1:6" x14ac:dyDescent="0.25">
      <c r="C132" s="27" t="s">
        <v>93</v>
      </c>
      <c r="D132" s="22">
        <v>2520</v>
      </c>
      <c r="E132" s="29"/>
      <c r="F132" s="2">
        <f t="shared" si="1"/>
        <v>0</v>
      </c>
    </row>
    <row r="133" spans="1:6" x14ac:dyDescent="0.25">
      <c r="C133" s="27"/>
      <c r="E133" s="29"/>
      <c r="F133" s="2"/>
    </row>
    <row r="134" spans="1:6" ht="73.5" customHeight="1" x14ac:dyDescent="0.25">
      <c r="A134" s="23" t="s">
        <v>97</v>
      </c>
      <c r="C134" s="24" t="s">
        <v>98</v>
      </c>
      <c r="D134" s="45"/>
      <c r="E134" s="49"/>
      <c r="F134" s="2"/>
    </row>
    <row r="135" spans="1:6" ht="74.25" customHeight="1" x14ac:dyDescent="0.25">
      <c r="C135" s="30" t="s">
        <v>99</v>
      </c>
      <c r="D135" s="30"/>
      <c r="E135" s="30"/>
      <c r="F135" s="2"/>
    </row>
    <row r="136" spans="1:6" x14ac:dyDescent="0.25">
      <c r="C136" s="27" t="s">
        <v>93</v>
      </c>
      <c r="D136" s="22">
        <v>903.5</v>
      </c>
      <c r="F136" s="2">
        <f t="shared" si="1"/>
        <v>0</v>
      </c>
    </row>
    <row r="137" spans="1:6" x14ac:dyDescent="0.25">
      <c r="C137" s="27"/>
      <c r="E137" s="29"/>
      <c r="F137" s="2"/>
    </row>
    <row r="138" spans="1:6" x14ac:dyDescent="0.25">
      <c r="C138" s="27"/>
      <c r="F138" s="2"/>
    </row>
    <row r="139" spans="1:6" ht="78" customHeight="1" x14ac:dyDescent="0.25">
      <c r="A139" s="23" t="s">
        <v>100</v>
      </c>
      <c r="C139" s="50" t="s">
        <v>101</v>
      </c>
      <c r="D139" s="50"/>
      <c r="E139" s="51"/>
      <c r="F139" s="2"/>
    </row>
    <row r="140" spans="1:6" ht="27" customHeight="1" x14ac:dyDescent="0.25">
      <c r="C140" s="47" t="s">
        <v>102</v>
      </c>
      <c r="D140" s="47"/>
      <c r="E140" s="47"/>
      <c r="F140" s="2"/>
    </row>
    <row r="141" spans="1:6" x14ac:dyDescent="0.25">
      <c r="C141" s="27" t="s">
        <v>93</v>
      </c>
      <c r="D141" s="22">
        <v>540</v>
      </c>
      <c r="F141" s="2">
        <f t="shared" si="1"/>
        <v>0</v>
      </c>
    </row>
    <row r="142" spans="1:6" x14ac:dyDescent="0.25">
      <c r="A142" s="12"/>
      <c r="B142" s="13"/>
      <c r="C142" s="14"/>
      <c r="D142" s="15"/>
      <c r="F142" s="2"/>
    </row>
    <row r="143" spans="1:6" x14ac:dyDescent="0.25">
      <c r="A143" s="17" t="s">
        <v>103</v>
      </c>
      <c r="B143" s="13"/>
      <c r="C143" s="18" t="s">
        <v>104</v>
      </c>
      <c r="D143" s="19"/>
      <c r="F143" s="2"/>
    </row>
    <row r="144" spans="1:6" x14ac:dyDescent="0.25">
      <c r="A144" s="12"/>
      <c r="B144" s="13"/>
      <c r="C144" s="14"/>
      <c r="D144" s="15"/>
      <c r="F144" s="2"/>
    </row>
    <row r="145" spans="1:6" ht="44.25" customHeight="1" x14ac:dyDescent="0.25">
      <c r="A145" s="20" t="s">
        <v>105</v>
      </c>
      <c r="B145" s="52" t="s">
        <v>106</v>
      </c>
      <c r="C145" s="24" t="s">
        <v>107</v>
      </c>
      <c r="D145" s="24"/>
      <c r="E145" s="24"/>
      <c r="F145" s="2"/>
    </row>
    <row r="146" spans="1:6" x14ac:dyDescent="0.25">
      <c r="C146" s="30" t="s">
        <v>108</v>
      </c>
      <c r="D146" s="30"/>
      <c r="E146" s="30"/>
      <c r="F146" s="2"/>
    </row>
    <row r="147" spans="1:6" x14ac:dyDescent="0.25">
      <c r="C147" s="27" t="s">
        <v>109</v>
      </c>
      <c r="D147" s="22">
        <v>5940</v>
      </c>
      <c r="F147" s="2">
        <f t="shared" ref="F145:F208" si="2">E147*D147</f>
        <v>0</v>
      </c>
    </row>
    <row r="148" spans="1:6" x14ac:dyDescent="0.25">
      <c r="A148" s="12"/>
      <c r="B148" s="13"/>
      <c r="C148" s="14"/>
      <c r="D148" s="15"/>
      <c r="F148" s="2"/>
    </row>
    <row r="149" spans="1:6" x14ac:dyDescent="0.25">
      <c r="A149" s="17" t="s">
        <v>110</v>
      </c>
      <c r="B149" s="13"/>
      <c r="C149" s="18" t="s">
        <v>111</v>
      </c>
      <c r="D149" s="19"/>
      <c r="F149" s="2"/>
    </row>
    <row r="150" spans="1:6" x14ac:dyDescent="0.25">
      <c r="A150" s="17"/>
      <c r="B150" s="13"/>
      <c r="C150" s="14"/>
      <c r="D150" s="15"/>
      <c r="F150" s="2"/>
    </row>
    <row r="151" spans="1:6" ht="101.25" customHeight="1" x14ac:dyDescent="0.25">
      <c r="A151" s="20" t="s">
        <v>112</v>
      </c>
      <c r="B151" s="33"/>
      <c r="C151" s="30" t="s">
        <v>113</v>
      </c>
      <c r="D151" s="30"/>
      <c r="E151" s="30"/>
      <c r="F151" s="2"/>
    </row>
    <row r="152" spans="1:6" ht="16.5" customHeight="1" x14ac:dyDescent="0.25">
      <c r="C152" s="30" t="s">
        <v>114</v>
      </c>
      <c r="D152" s="30"/>
      <c r="E152" s="30"/>
      <c r="F152" s="2"/>
    </row>
    <row r="153" spans="1:6" x14ac:dyDescent="0.25">
      <c r="C153" s="27" t="s">
        <v>64</v>
      </c>
      <c r="D153" s="22">
        <v>1043.7</v>
      </c>
      <c r="F153" s="2">
        <f t="shared" si="2"/>
        <v>0</v>
      </c>
    </row>
    <row r="154" spans="1:6" x14ac:dyDescent="0.25">
      <c r="F154" s="2"/>
    </row>
    <row r="155" spans="1:6" ht="74.25" customHeight="1" x14ac:dyDescent="0.25">
      <c r="A155" s="20" t="s">
        <v>115</v>
      </c>
      <c r="B155" s="33"/>
      <c r="C155" s="24" t="s">
        <v>116</v>
      </c>
      <c r="D155" s="24"/>
      <c r="E155" s="24"/>
      <c r="F155" s="2"/>
    </row>
    <row r="156" spans="1:6" ht="38.25" customHeight="1" x14ac:dyDescent="0.25">
      <c r="C156" s="30" t="s">
        <v>117</v>
      </c>
      <c r="D156" s="30"/>
      <c r="E156" s="30"/>
      <c r="F156" s="2"/>
    </row>
    <row r="157" spans="1:6" x14ac:dyDescent="0.25">
      <c r="C157" s="27" t="s">
        <v>118</v>
      </c>
      <c r="D157" s="22">
        <v>324.89999999999998</v>
      </c>
      <c r="F157" s="2">
        <f t="shared" si="2"/>
        <v>0</v>
      </c>
    </row>
    <row r="158" spans="1:6" x14ac:dyDescent="0.25">
      <c r="F158" s="2"/>
    </row>
    <row r="159" spans="1:6" ht="40.5" customHeight="1" x14ac:dyDescent="0.25">
      <c r="A159" s="20" t="s">
        <v>119</v>
      </c>
      <c r="B159" s="33"/>
      <c r="C159" s="24" t="s">
        <v>120</v>
      </c>
      <c r="D159" s="24"/>
      <c r="E159" s="24"/>
      <c r="F159" s="2"/>
    </row>
    <row r="160" spans="1:6" x14ac:dyDescent="0.25">
      <c r="C160" s="30" t="s">
        <v>121</v>
      </c>
      <c r="D160" s="30"/>
      <c r="E160" s="30"/>
      <c r="F160" s="2"/>
    </row>
    <row r="161" spans="1:6" x14ac:dyDescent="0.25">
      <c r="C161" s="27" t="s">
        <v>109</v>
      </c>
      <c r="D161" s="22">
        <v>4890</v>
      </c>
      <c r="F161" s="2">
        <f t="shared" si="2"/>
        <v>0</v>
      </c>
    </row>
    <row r="162" spans="1:6" x14ac:dyDescent="0.25">
      <c r="F162" s="2"/>
    </row>
    <row r="163" spans="1:6" x14ac:dyDescent="0.25">
      <c r="A163" s="12"/>
      <c r="B163" s="13"/>
      <c r="C163" s="14"/>
      <c r="D163" s="15"/>
      <c r="F163" s="2"/>
    </row>
    <row r="164" spans="1:6" x14ac:dyDescent="0.25">
      <c r="A164" s="17" t="s">
        <v>122</v>
      </c>
      <c r="B164" s="13"/>
      <c r="C164" s="18" t="s">
        <v>123</v>
      </c>
      <c r="D164" s="19"/>
      <c r="F164" s="2"/>
    </row>
    <row r="165" spans="1:6" x14ac:dyDescent="0.25">
      <c r="F165" s="2"/>
    </row>
    <row r="166" spans="1:6" ht="51" customHeight="1" x14ac:dyDescent="0.25">
      <c r="A166" s="20" t="s">
        <v>124</v>
      </c>
      <c r="C166" s="24" t="s">
        <v>125</v>
      </c>
      <c r="D166" s="24"/>
      <c r="E166" s="24"/>
      <c r="F166" s="2"/>
    </row>
    <row r="167" spans="1:6" x14ac:dyDescent="0.25">
      <c r="C167" s="30"/>
      <c r="D167" s="30"/>
      <c r="E167" s="30"/>
      <c r="F167" s="2"/>
    </row>
    <row r="168" spans="1:6" x14ac:dyDescent="0.25">
      <c r="C168" s="27" t="s">
        <v>24</v>
      </c>
      <c r="D168" s="22">
        <v>1440</v>
      </c>
      <c r="F168" s="2">
        <f t="shared" si="2"/>
        <v>0</v>
      </c>
    </row>
    <row r="169" spans="1:6" x14ac:dyDescent="0.25">
      <c r="F169" s="2"/>
    </row>
    <row r="170" spans="1:6" ht="39.75" customHeight="1" x14ac:dyDescent="0.25">
      <c r="A170" s="20" t="s">
        <v>126</v>
      </c>
      <c r="C170" s="24" t="s">
        <v>127</v>
      </c>
      <c r="D170" s="24"/>
      <c r="E170" s="24"/>
      <c r="F170" s="2"/>
    </row>
    <row r="171" spans="1:6" x14ac:dyDescent="0.25">
      <c r="F171" s="2"/>
    </row>
    <row r="172" spans="1:6" x14ac:dyDescent="0.25">
      <c r="C172" s="27" t="s">
        <v>24</v>
      </c>
      <c r="D172" s="22">
        <v>1440</v>
      </c>
      <c r="F172" s="2">
        <f t="shared" si="2"/>
        <v>0</v>
      </c>
    </row>
    <row r="173" spans="1:6" x14ac:dyDescent="0.25">
      <c r="C173" s="27"/>
      <c r="F173" s="2"/>
    </row>
    <row r="174" spans="1:6" x14ac:dyDescent="0.25">
      <c r="A174" s="17" t="s">
        <v>128</v>
      </c>
      <c r="B174" s="13"/>
      <c r="C174" s="18" t="s">
        <v>129</v>
      </c>
      <c r="D174" s="19"/>
      <c r="F174" s="2"/>
    </row>
    <row r="175" spans="1:6" x14ac:dyDescent="0.25">
      <c r="A175" s="12"/>
      <c r="B175" s="13"/>
      <c r="C175" s="14"/>
      <c r="D175" s="15"/>
      <c r="F175" s="2"/>
    </row>
    <row r="176" spans="1:6" x14ac:dyDescent="0.25">
      <c r="A176" s="17" t="s">
        <v>130</v>
      </c>
      <c r="B176" s="13"/>
      <c r="C176" s="18" t="s">
        <v>131</v>
      </c>
      <c r="D176" s="18"/>
      <c r="F176" s="2"/>
    </row>
    <row r="177" spans="1:6" x14ac:dyDescent="0.25">
      <c r="F177" s="2"/>
    </row>
    <row r="178" spans="1:6" ht="77.25" customHeight="1" x14ac:dyDescent="0.25">
      <c r="A178" s="20" t="s">
        <v>132</v>
      </c>
      <c r="C178" s="24" t="s">
        <v>133</v>
      </c>
      <c r="D178" s="24"/>
      <c r="E178" s="24"/>
      <c r="F178" s="2"/>
    </row>
    <row r="179" spans="1:6" x14ac:dyDescent="0.25">
      <c r="C179" s="30"/>
      <c r="D179" s="30"/>
      <c r="E179" s="30"/>
      <c r="F179" s="2"/>
    </row>
    <row r="180" spans="1:6" x14ac:dyDescent="0.25">
      <c r="C180" s="27" t="s">
        <v>12</v>
      </c>
      <c r="D180" s="22">
        <v>480</v>
      </c>
      <c r="F180" s="2">
        <f t="shared" si="2"/>
        <v>0</v>
      </c>
    </row>
    <row r="181" spans="1:6" x14ac:dyDescent="0.25">
      <c r="F181" s="2"/>
    </row>
    <row r="182" spans="1:6" ht="69.75" customHeight="1" x14ac:dyDescent="0.25">
      <c r="A182" s="20" t="s">
        <v>134</v>
      </c>
      <c r="C182" s="24" t="s">
        <v>135</v>
      </c>
      <c r="D182" s="24"/>
      <c r="E182" s="24"/>
      <c r="F182" s="2"/>
    </row>
    <row r="183" spans="1:6" x14ac:dyDescent="0.25">
      <c r="C183" s="30"/>
      <c r="D183" s="30"/>
      <c r="E183" s="30"/>
      <c r="F183" s="2"/>
    </row>
    <row r="184" spans="1:6" x14ac:dyDescent="0.25">
      <c r="C184" s="27" t="s">
        <v>12</v>
      </c>
      <c r="D184" s="22">
        <v>60</v>
      </c>
      <c r="F184" s="2">
        <f t="shared" si="2"/>
        <v>0</v>
      </c>
    </row>
    <row r="185" spans="1:6" x14ac:dyDescent="0.25">
      <c r="F185" s="2"/>
    </row>
    <row r="186" spans="1:6" ht="113.25" customHeight="1" x14ac:dyDescent="0.25">
      <c r="A186" s="20" t="s">
        <v>136</v>
      </c>
      <c r="C186" s="24" t="s">
        <v>137</v>
      </c>
      <c r="D186" s="24"/>
      <c r="E186" s="24"/>
      <c r="F186" s="2"/>
    </row>
    <row r="187" spans="1:6" x14ac:dyDescent="0.25">
      <c r="C187" s="30"/>
      <c r="D187" s="30"/>
      <c r="E187" s="30"/>
      <c r="F187" s="2"/>
    </row>
    <row r="188" spans="1:6" x14ac:dyDescent="0.25">
      <c r="C188" s="27" t="s">
        <v>12</v>
      </c>
      <c r="D188" s="22">
        <v>10</v>
      </c>
      <c r="F188" s="2">
        <f t="shared" si="2"/>
        <v>0</v>
      </c>
    </row>
    <row r="189" spans="1:6" x14ac:dyDescent="0.25">
      <c r="A189" s="12"/>
      <c r="B189" s="13"/>
      <c r="C189" s="14"/>
      <c r="D189" s="15"/>
      <c r="F189" s="2"/>
    </row>
    <row r="190" spans="1:6" x14ac:dyDescent="0.25">
      <c r="A190" s="17" t="s">
        <v>138</v>
      </c>
      <c r="B190" s="13"/>
      <c r="C190" s="18" t="s">
        <v>139</v>
      </c>
      <c r="D190" s="19"/>
      <c r="F190" s="2"/>
    </row>
    <row r="191" spans="1:6" x14ac:dyDescent="0.25">
      <c r="F191" s="2"/>
    </row>
    <row r="192" spans="1:6" ht="44.25" customHeight="1" x14ac:dyDescent="0.25">
      <c r="A192" s="20" t="s">
        <v>140</v>
      </c>
      <c r="C192" s="24" t="s">
        <v>141</v>
      </c>
      <c r="D192" s="24"/>
      <c r="E192" s="24"/>
      <c r="F192" s="2"/>
    </row>
    <row r="193" spans="1:6" x14ac:dyDescent="0.25">
      <c r="F193" s="2"/>
    </row>
    <row r="194" spans="1:6" x14ac:dyDescent="0.25">
      <c r="C194" s="27" t="s">
        <v>142</v>
      </c>
      <c r="D194" s="22">
        <v>4091.5</v>
      </c>
      <c r="F194" s="2">
        <f t="shared" si="2"/>
        <v>0</v>
      </c>
    </row>
    <row r="195" spans="1:6" x14ac:dyDescent="0.25">
      <c r="F195" s="2"/>
    </row>
    <row r="196" spans="1:6" ht="15.75" thickBot="1" x14ac:dyDescent="0.3">
      <c r="A196" s="41"/>
      <c r="B196" s="42"/>
      <c r="C196" s="53" t="s">
        <v>143</v>
      </c>
      <c r="D196" s="42"/>
      <c r="E196" s="44"/>
      <c r="F196" s="84">
        <f>SUM(F126:F195)</f>
        <v>0</v>
      </c>
    </row>
    <row r="197" spans="1:6" ht="15.75" thickTop="1" x14ac:dyDescent="0.25">
      <c r="A197" s="54"/>
      <c r="C197" s="21"/>
      <c r="D197" s="21"/>
      <c r="F197" s="2"/>
    </row>
    <row r="198" spans="1:6" x14ac:dyDescent="0.25">
      <c r="A198" s="7" t="s">
        <v>144</v>
      </c>
      <c r="B198" s="8"/>
      <c r="C198" s="9" t="s">
        <v>145</v>
      </c>
      <c r="D198" s="10"/>
      <c r="E198" s="11"/>
      <c r="F198" s="2"/>
    </row>
    <row r="199" spans="1:6" x14ac:dyDescent="0.25">
      <c r="A199" s="54"/>
      <c r="C199" s="21"/>
      <c r="D199" s="21"/>
      <c r="F199" s="2"/>
    </row>
    <row r="200" spans="1:6" x14ac:dyDescent="0.25">
      <c r="A200" s="17" t="s">
        <v>146</v>
      </c>
      <c r="B200" s="13"/>
      <c r="C200" s="18" t="s">
        <v>147</v>
      </c>
      <c r="D200" s="19"/>
      <c r="F200" s="2"/>
    </row>
    <row r="201" spans="1:6" x14ac:dyDescent="0.25">
      <c r="A201" s="17"/>
      <c r="B201" s="13"/>
      <c r="C201" s="14"/>
      <c r="D201" s="15"/>
      <c r="F201" s="2"/>
    </row>
    <row r="202" spans="1:6" ht="75" customHeight="1" x14ac:dyDescent="0.25">
      <c r="A202" s="20" t="s">
        <v>148</v>
      </c>
      <c r="B202" s="33"/>
      <c r="C202" s="24" t="s">
        <v>149</v>
      </c>
      <c r="D202" s="24"/>
      <c r="E202" s="24"/>
      <c r="F202" s="2"/>
    </row>
    <row r="203" spans="1:6" ht="24" customHeight="1" x14ac:dyDescent="0.25">
      <c r="A203" s="17"/>
      <c r="B203" s="13"/>
      <c r="C203" s="55" t="s">
        <v>150</v>
      </c>
      <c r="D203" s="56"/>
      <c r="E203" s="56"/>
      <c r="F203" s="2"/>
    </row>
    <row r="204" spans="1:6" x14ac:dyDescent="0.25">
      <c r="C204" s="27" t="s">
        <v>118</v>
      </c>
      <c r="D204" s="22">
        <v>1782</v>
      </c>
      <c r="F204" s="2">
        <f t="shared" si="2"/>
        <v>0</v>
      </c>
    </row>
    <row r="205" spans="1:6" x14ac:dyDescent="0.25">
      <c r="A205" s="54"/>
      <c r="C205" s="21"/>
      <c r="D205" s="21"/>
      <c r="F205" s="2"/>
    </row>
    <row r="206" spans="1:6" ht="36" customHeight="1" x14ac:dyDescent="0.25">
      <c r="A206" s="17" t="s">
        <v>151</v>
      </c>
      <c r="B206" s="13"/>
      <c r="C206" s="18" t="s">
        <v>152</v>
      </c>
      <c r="D206" s="19"/>
      <c r="F206" s="2"/>
    </row>
    <row r="207" spans="1:6" x14ac:dyDescent="0.25">
      <c r="A207" s="54"/>
      <c r="C207" s="21"/>
      <c r="D207" s="21"/>
      <c r="F207" s="2"/>
    </row>
    <row r="208" spans="1:6" ht="71.25" customHeight="1" x14ac:dyDescent="0.25">
      <c r="A208" s="20" t="s">
        <v>153</v>
      </c>
      <c r="B208" s="33"/>
      <c r="C208" s="24" t="s">
        <v>154</v>
      </c>
      <c r="D208" s="24"/>
      <c r="E208" s="24"/>
      <c r="F208" s="2"/>
    </row>
    <row r="209" spans="1:6" ht="24" customHeight="1" x14ac:dyDescent="0.25">
      <c r="C209" s="47" t="s">
        <v>155</v>
      </c>
      <c r="D209" s="47"/>
      <c r="E209" s="47"/>
      <c r="F209" s="2"/>
    </row>
    <row r="210" spans="1:6" x14ac:dyDescent="0.25">
      <c r="C210" s="27" t="s">
        <v>156</v>
      </c>
      <c r="D210" s="22">
        <v>4136</v>
      </c>
      <c r="F210" s="2">
        <f t="shared" ref="F209:F272" si="3">E210*D210</f>
        <v>0</v>
      </c>
    </row>
    <row r="211" spans="1:6" x14ac:dyDescent="0.25">
      <c r="C211" s="27"/>
      <c r="F211" s="2"/>
    </row>
    <row r="212" spans="1:6" ht="89.25" customHeight="1" x14ac:dyDescent="0.25">
      <c r="A212" s="20" t="s">
        <v>157</v>
      </c>
      <c r="B212" s="33"/>
      <c r="C212" s="24" t="s">
        <v>158</v>
      </c>
      <c r="D212" s="24"/>
      <c r="E212" s="24"/>
      <c r="F212" s="2"/>
    </row>
    <row r="213" spans="1:6" x14ac:dyDescent="0.25">
      <c r="F213" s="2"/>
    </row>
    <row r="214" spans="1:6" x14ac:dyDescent="0.25">
      <c r="C214" s="27" t="s">
        <v>156</v>
      </c>
      <c r="D214" s="22">
        <v>4136</v>
      </c>
      <c r="F214" s="2">
        <f t="shared" si="3"/>
        <v>0</v>
      </c>
    </row>
    <row r="215" spans="1:6" x14ac:dyDescent="0.25">
      <c r="A215" s="54"/>
      <c r="C215" s="21"/>
      <c r="D215" s="21"/>
      <c r="F215" s="2"/>
    </row>
    <row r="216" spans="1:6" ht="49.5" customHeight="1" x14ac:dyDescent="0.25">
      <c r="A216" s="20" t="s">
        <v>159</v>
      </c>
      <c r="B216" s="33"/>
      <c r="C216" s="24" t="s">
        <v>160</v>
      </c>
      <c r="D216" s="24"/>
      <c r="E216" s="24"/>
      <c r="F216" s="2"/>
    </row>
    <row r="217" spans="1:6" x14ac:dyDescent="0.25">
      <c r="C217" s="47" t="s">
        <v>161</v>
      </c>
      <c r="D217" s="47"/>
      <c r="E217" s="47"/>
      <c r="F217" s="2"/>
    </row>
    <row r="218" spans="1:6" x14ac:dyDescent="0.25">
      <c r="C218" s="27" t="s">
        <v>162</v>
      </c>
      <c r="D218" s="22">
        <v>995</v>
      </c>
      <c r="F218" s="2">
        <f t="shared" si="3"/>
        <v>0</v>
      </c>
    </row>
    <row r="219" spans="1:6" x14ac:dyDescent="0.25">
      <c r="A219" s="54"/>
      <c r="C219" s="21"/>
      <c r="D219" s="21"/>
      <c r="F219" s="2"/>
    </row>
    <row r="220" spans="1:6" x14ac:dyDescent="0.25">
      <c r="A220" s="17" t="s">
        <v>163</v>
      </c>
      <c r="B220" s="13"/>
      <c r="C220" s="18" t="s">
        <v>164</v>
      </c>
      <c r="D220" s="19"/>
      <c r="F220" s="2"/>
    </row>
    <row r="221" spans="1:6" x14ac:dyDescent="0.25">
      <c r="C221" s="27"/>
      <c r="F221" s="2"/>
    </row>
    <row r="222" spans="1:6" ht="46.5" customHeight="1" x14ac:dyDescent="0.25">
      <c r="A222" s="20" t="s">
        <v>165</v>
      </c>
      <c r="B222" s="33"/>
      <c r="C222" s="24" t="s">
        <v>166</v>
      </c>
      <c r="D222" s="24"/>
      <c r="E222" s="24"/>
      <c r="F222" s="2"/>
    </row>
    <row r="223" spans="1:6" x14ac:dyDescent="0.25">
      <c r="F223" s="2"/>
    </row>
    <row r="224" spans="1:6" x14ac:dyDescent="0.25">
      <c r="C224" s="27" t="s">
        <v>162</v>
      </c>
      <c r="D224" s="22">
        <v>998</v>
      </c>
      <c r="F224" s="2">
        <f t="shared" si="3"/>
        <v>0</v>
      </c>
    </row>
    <row r="225" spans="1:6" x14ac:dyDescent="0.25">
      <c r="C225" s="27"/>
      <c r="F225" s="2"/>
    </row>
    <row r="226" spans="1:6" x14ac:dyDescent="0.25">
      <c r="A226" s="17" t="s">
        <v>167</v>
      </c>
      <c r="B226" s="13"/>
      <c r="C226" s="18" t="s">
        <v>168</v>
      </c>
      <c r="D226" s="19"/>
      <c r="F226" s="2"/>
    </row>
    <row r="227" spans="1:6" x14ac:dyDescent="0.25">
      <c r="A227" s="54"/>
      <c r="C227" s="21"/>
      <c r="D227" s="21"/>
      <c r="F227" s="2"/>
    </row>
    <row r="228" spans="1:6" ht="45.75" customHeight="1" x14ac:dyDescent="0.25">
      <c r="A228" s="20" t="s">
        <v>169</v>
      </c>
      <c r="B228" s="33"/>
      <c r="C228" s="24" t="s">
        <v>170</v>
      </c>
      <c r="D228" s="24"/>
      <c r="E228" s="24"/>
      <c r="F228" s="2"/>
    </row>
    <row r="229" spans="1:6" x14ac:dyDescent="0.25">
      <c r="C229" s="47"/>
      <c r="D229" s="47"/>
      <c r="E229" s="47"/>
      <c r="F229" s="2"/>
    </row>
    <row r="230" spans="1:6" x14ac:dyDescent="0.25">
      <c r="C230" s="27" t="s">
        <v>109</v>
      </c>
      <c r="D230" s="22">
        <v>284</v>
      </c>
      <c r="F230" s="2">
        <f t="shared" si="3"/>
        <v>0</v>
      </c>
    </row>
    <row r="231" spans="1:6" x14ac:dyDescent="0.25">
      <c r="C231" s="27"/>
      <c r="D231" s="57"/>
      <c r="F231" s="2"/>
    </row>
    <row r="232" spans="1:6" ht="15.75" thickBot="1" x14ac:dyDescent="0.3">
      <c r="A232" s="41"/>
      <c r="B232" s="58"/>
      <c r="C232" s="53" t="s">
        <v>171</v>
      </c>
      <c r="D232" s="58"/>
      <c r="E232" s="59"/>
      <c r="F232" s="84">
        <f>SUM(F202:F231)</f>
        <v>0</v>
      </c>
    </row>
    <row r="233" spans="1:6" ht="15.75" thickTop="1" x14ac:dyDescent="0.25">
      <c r="A233" s="7" t="s">
        <v>172</v>
      </c>
      <c r="B233" s="8"/>
      <c r="C233" s="9" t="s">
        <v>173</v>
      </c>
      <c r="D233" s="10"/>
      <c r="E233" s="11"/>
      <c r="F233" s="11"/>
    </row>
    <row r="234" spans="1:6" x14ac:dyDescent="0.25">
      <c r="A234" s="7"/>
      <c r="B234" s="8"/>
      <c r="C234" s="60"/>
      <c r="D234" s="61"/>
      <c r="E234" s="11"/>
      <c r="F234" s="11"/>
    </row>
    <row r="235" spans="1:6" x14ac:dyDescent="0.25">
      <c r="A235" s="17"/>
      <c r="B235" s="13"/>
      <c r="C235" s="14"/>
      <c r="D235" s="15"/>
      <c r="F235" s="2"/>
    </row>
    <row r="236" spans="1:6" x14ac:dyDescent="0.25">
      <c r="A236" s="17" t="s">
        <v>174</v>
      </c>
      <c r="B236" s="13"/>
      <c r="C236" s="18" t="s">
        <v>175</v>
      </c>
      <c r="D236" s="19"/>
      <c r="F236" s="2"/>
    </row>
    <row r="237" spans="1:6" x14ac:dyDescent="0.25">
      <c r="A237" s="17"/>
      <c r="B237" s="13"/>
      <c r="C237" s="14"/>
      <c r="D237" s="15"/>
      <c r="F237" s="2"/>
    </row>
    <row r="238" spans="1:6" ht="42.75" customHeight="1" x14ac:dyDescent="0.25">
      <c r="A238" s="20" t="s">
        <v>176</v>
      </c>
      <c r="B238" s="33"/>
      <c r="C238" s="24" t="s">
        <v>177</v>
      </c>
      <c r="D238" s="24"/>
      <c r="E238" s="24"/>
      <c r="F238" s="2"/>
    </row>
    <row r="239" spans="1:6" x14ac:dyDescent="0.25">
      <c r="F239" s="2"/>
    </row>
    <row r="240" spans="1:6" x14ac:dyDescent="0.25">
      <c r="C240" s="27" t="s">
        <v>109</v>
      </c>
      <c r="D240" s="22">
        <v>14</v>
      </c>
      <c r="F240" s="2">
        <f t="shared" si="3"/>
        <v>0</v>
      </c>
    </row>
    <row r="241" spans="1:6" x14ac:dyDescent="0.25">
      <c r="A241" s="17"/>
      <c r="B241" s="13"/>
      <c r="C241" s="14"/>
      <c r="D241" s="15"/>
      <c r="F241" s="2"/>
    </row>
    <row r="242" spans="1:6" x14ac:dyDescent="0.25">
      <c r="A242" s="17" t="s">
        <v>178</v>
      </c>
      <c r="B242" s="13"/>
      <c r="C242" s="18" t="s">
        <v>179</v>
      </c>
      <c r="D242" s="19"/>
      <c r="F242" s="2"/>
    </row>
    <row r="243" spans="1:6" x14ac:dyDescent="0.25">
      <c r="A243" s="17"/>
      <c r="B243" s="13"/>
      <c r="C243" s="14"/>
      <c r="D243" s="15"/>
      <c r="F243" s="2"/>
    </row>
    <row r="244" spans="1:6" ht="60" customHeight="1" x14ac:dyDescent="0.25">
      <c r="A244" s="20" t="s">
        <v>180</v>
      </c>
      <c r="B244" s="33"/>
      <c r="C244" s="24" t="s">
        <v>181</v>
      </c>
      <c r="D244" s="24"/>
      <c r="E244" s="24"/>
      <c r="F244" s="2"/>
    </row>
    <row r="245" spans="1:6" x14ac:dyDescent="0.25">
      <c r="F245" s="2"/>
    </row>
    <row r="246" spans="1:6" x14ac:dyDescent="0.25">
      <c r="C246" s="27" t="s">
        <v>182</v>
      </c>
      <c r="D246" s="22">
        <v>60</v>
      </c>
      <c r="F246" s="2">
        <f t="shared" si="3"/>
        <v>0</v>
      </c>
    </row>
    <row r="247" spans="1:6" x14ac:dyDescent="0.25">
      <c r="A247" s="17"/>
      <c r="B247" s="13"/>
      <c r="C247" s="14"/>
      <c r="D247" s="15"/>
      <c r="F247" s="2"/>
    </row>
    <row r="248" spans="1:6" ht="50.25" customHeight="1" x14ac:dyDescent="0.25">
      <c r="A248" s="20" t="s">
        <v>183</v>
      </c>
      <c r="B248" s="33"/>
      <c r="C248" s="24" t="s">
        <v>184</v>
      </c>
      <c r="D248" s="24"/>
      <c r="E248" s="24"/>
      <c r="F248" s="2"/>
    </row>
    <row r="249" spans="1:6" x14ac:dyDescent="0.25">
      <c r="F249" s="2"/>
    </row>
    <row r="250" spans="1:6" x14ac:dyDescent="0.25">
      <c r="C250" s="27" t="s">
        <v>182</v>
      </c>
      <c r="D250" s="22">
        <v>352</v>
      </c>
      <c r="F250" s="2">
        <f t="shared" si="3"/>
        <v>0</v>
      </c>
    </row>
    <row r="251" spans="1:6" x14ac:dyDescent="0.25">
      <c r="A251" s="62"/>
      <c r="B251" s="63"/>
      <c r="C251" s="64"/>
      <c r="D251" s="65"/>
      <c r="E251" s="66"/>
      <c r="F251" s="2"/>
    </row>
    <row r="252" spans="1:6" ht="48.75" customHeight="1" x14ac:dyDescent="0.25">
      <c r="A252" s="20" t="s">
        <v>185</v>
      </c>
      <c r="B252" s="67"/>
      <c r="C252" s="39" t="s">
        <v>186</v>
      </c>
      <c r="D252" s="39"/>
      <c r="E252" s="39"/>
      <c r="F252" s="2"/>
    </row>
    <row r="253" spans="1:6" x14ac:dyDescent="0.25">
      <c r="A253" s="68"/>
      <c r="B253" s="69"/>
      <c r="C253" s="65"/>
      <c r="D253" s="70"/>
      <c r="E253" s="66"/>
      <c r="F253" s="2"/>
    </row>
    <row r="254" spans="1:6" x14ac:dyDescent="0.25">
      <c r="B254" s="71"/>
      <c r="C254" s="72" t="s">
        <v>182</v>
      </c>
      <c r="D254" s="73">
        <v>270</v>
      </c>
      <c r="E254" s="74"/>
      <c r="F254" s="2">
        <f t="shared" si="3"/>
        <v>0</v>
      </c>
    </row>
    <row r="255" spans="1:6" x14ac:dyDescent="0.25">
      <c r="A255" s="62"/>
      <c r="B255" s="63"/>
      <c r="C255" s="64"/>
      <c r="D255" s="65"/>
      <c r="E255" s="66"/>
      <c r="F255" s="2"/>
    </row>
    <row r="256" spans="1:6" ht="54.75" customHeight="1" x14ac:dyDescent="0.25">
      <c r="A256" s="20" t="s">
        <v>187</v>
      </c>
      <c r="B256" s="67"/>
      <c r="C256" s="39" t="s">
        <v>188</v>
      </c>
      <c r="D256" s="39"/>
      <c r="E256" s="39"/>
      <c r="F256" s="2"/>
    </row>
    <row r="257" spans="1:6" x14ac:dyDescent="0.25">
      <c r="A257" s="68"/>
      <c r="B257" s="69"/>
      <c r="C257" s="65"/>
      <c r="D257" s="70"/>
      <c r="E257" s="66"/>
      <c r="F257" s="2"/>
    </row>
    <row r="258" spans="1:6" x14ac:dyDescent="0.25">
      <c r="B258" s="71"/>
      <c r="C258" s="72" t="s">
        <v>182</v>
      </c>
      <c r="D258" s="73">
        <v>292</v>
      </c>
      <c r="E258" s="74"/>
      <c r="F258" s="2">
        <f t="shared" si="3"/>
        <v>0</v>
      </c>
    </row>
    <row r="259" spans="1:6" x14ac:dyDescent="0.25">
      <c r="A259" s="17"/>
      <c r="B259" s="13"/>
      <c r="C259" s="14"/>
      <c r="D259" s="15"/>
      <c r="F259" s="2"/>
    </row>
    <row r="260" spans="1:6" x14ac:dyDescent="0.25">
      <c r="A260" s="17" t="s">
        <v>189</v>
      </c>
      <c r="B260" s="13"/>
      <c r="C260" s="18" t="s">
        <v>190</v>
      </c>
      <c r="D260" s="19"/>
      <c r="F260" s="2"/>
    </row>
    <row r="261" spans="1:6" x14ac:dyDescent="0.25">
      <c r="A261" s="17"/>
      <c r="B261" s="13"/>
      <c r="C261" s="14"/>
      <c r="D261" s="15"/>
      <c r="F261" s="2"/>
    </row>
    <row r="262" spans="1:6" ht="46.5" customHeight="1" x14ac:dyDescent="0.25">
      <c r="A262" s="20" t="s">
        <v>191</v>
      </c>
      <c r="B262" s="33"/>
      <c r="C262" s="24" t="s">
        <v>192</v>
      </c>
      <c r="D262" s="24"/>
      <c r="E262" s="24"/>
      <c r="F262" s="2"/>
    </row>
    <row r="263" spans="1:6" x14ac:dyDescent="0.25">
      <c r="F263" s="2"/>
    </row>
    <row r="264" spans="1:6" x14ac:dyDescent="0.25">
      <c r="C264" s="27" t="s">
        <v>59</v>
      </c>
      <c r="D264" s="22">
        <v>324</v>
      </c>
      <c r="F264" s="2">
        <f t="shared" si="3"/>
        <v>0</v>
      </c>
    </row>
    <row r="265" spans="1:6" x14ac:dyDescent="0.25">
      <c r="A265" s="54"/>
      <c r="C265" s="21"/>
      <c r="D265" s="21"/>
      <c r="F265" s="2"/>
    </row>
    <row r="266" spans="1:6" ht="66" customHeight="1" x14ac:dyDescent="0.25">
      <c r="A266" s="20" t="s">
        <v>193</v>
      </c>
      <c r="B266" s="33"/>
      <c r="C266" s="24" t="s">
        <v>194</v>
      </c>
      <c r="D266" s="24"/>
      <c r="E266" s="24"/>
      <c r="F266" s="2"/>
    </row>
    <row r="267" spans="1:6" x14ac:dyDescent="0.25">
      <c r="C267" s="27" t="s">
        <v>71</v>
      </c>
      <c r="D267" s="22">
        <v>2000</v>
      </c>
      <c r="F267" s="2">
        <f t="shared" si="3"/>
        <v>0</v>
      </c>
    </row>
    <row r="268" spans="1:6" x14ac:dyDescent="0.25">
      <c r="A268" s="54"/>
      <c r="C268" s="21"/>
      <c r="D268" s="21"/>
      <c r="F268" s="2"/>
    </row>
    <row r="269" spans="1:6" ht="54" customHeight="1" x14ac:dyDescent="0.25">
      <c r="A269" s="20" t="s">
        <v>195</v>
      </c>
      <c r="B269" s="33"/>
      <c r="C269" s="24" t="s">
        <v>196</v>
      </c>
      <c r="D269" s="24"/>
      <c r="E269" s="24"/>
      <c r="F269" s="2"/>
    </row>
    <row r="270" spans="1:6" x14ac:dyDescent="0.25">
      <c r="C270" s="27" t="s">
        <v>71</v>
      </c>
      <c r="D270" s="22">
        <v>1000</v>
      </c>
      <c r="F270" s="2">
        <f t="shared" si="3"/>
        <v>0</v>
      </c>
    </row>
    <row r="271" spans="1:6" x14ac:dyDescent="0.25">
      <c r="C271" s="27"/>
      <c r="F271" s="2"/>
    </row>
    <row r="272" spans="1:6" x14ac:dyDescent="0.25">
      <c r="A272" s="17" t="s">
        <v>197</v>
      </c>
      <c r="B272" s="13"/>
      <c r="C272" s="18" t="s">
        <v>198</v>
      </c>
      <c r="D272" s="19"/>
      <c r="F272" s="2"/>
    </row>
    <row r="273" spans="1:6" x14ac:dyDescent="0.25">
      <c r="A273" s="17"/>
      <c r="B273" s="13"/>
      <c r="C273" s="14"/>
      <c r="D273" s="15"/>
      <c r="F273" s="2"/>
    </row>
    <row r="274" spans="1:6" ht="45.75" customHeight="1" x14ac:dyDescent="0.25">
      <c r="A274" s="20" t="s">
        <v>199</v>
      </c>
      <c r="B274" s="33"/>
      <c r="C274" s="24" t="s">
        <v>200</v>
      </c>
      <c r="D274" s="24"/>
      <c r="E274" s="24"/>
      <c r="F274" s="2"/>
    </row>
    <row r="275" spans="1:6" x14ac:dyDescent="0.25">
      <c r="F275" s="2"/>
    </row>
    <row r="276" spans="1:6" x14ac:dyDescent="0.25">
      <c r="C276" s="27" t="s">
        <v>201</v>
      </c>
      <c r="D276" s="22">
        <v>4</v>
      </c>
      <c r="F276" s="2">
        <f t="shared" ref="F273:F336" si="4">E276*D276</f>
        <v>0</v>
      </c>
    </row>
    <row r="277" spans="1:6" x14ac:dyDescent="0.25">
      <c r="C277" s="27"/>
      <c r="F277" s="2"/>
    </row>
    <row r="278" spans="1:6" ht="72.75" customHeight="1" x14ac:dyDescent="0.25">
      <c r="A278" s="20" t="s">
        <v>199</v>
      </c>
      <c r="B278" s="33"/>
      <c r="C278" s="24" t="s">
        <v>202</v>
      </c>
      <c r="D278" s="24"/>
      <c r="E278" s="24"/>
      <c r="F278" s="2"/>
    </row>
    <row r="279" spans="1:6" x14ac:dyDescent="0.25">
      <c r="F279" s="2"/>
    </row>
    <row r="280" spans="1:6" x14ac:dyDescent="0.25">
      <c r="C280" s="27" t="s">
        <v>201</v>
      </c>
      <c r="D280" s="22">
        <v>15</v>
      </c>
      <c r="F280" s="2">
        <f t="shared" si="4"/>
        <v>0</v>
      </c>
    </row>
    <row r="281" spans="1:6" x14ac:dyDescent="0.25">
      <c r="F281" s="2"/>
    </row>
    <row r="282" spans="1:6" ht="135" customHeight="1" x14ac:dyDescent="0.25">
      <c r="A282" s="20" t="s">
        <v>203</v>
      </c>
      <c r="B282" s="33"/>
      <c r="C282" s="24" t="s">
        <v>204</v>
      </c>
      <c r="D282" s="24"/>
      <c r="E282" s="24"/>
      <c r="F282" s="2"/>
    </row>
    <row r="283" spans="1:6" x14ac:dyDescent="0.25">
      <c r="F283" s="2"/>
    </row>
    <row r="284" spans="1:6" x14ac:dyDescent="0.25">
      <c r="C284" s="27" t="s">
        <v>201</v>
      </c>
      <c r="D284" s="22">
        <v>7</v>
      </c>
      <c r="F284" s="2">
        <f t="shared" si="4"/>
        <v>0</v>
      </c>
    </row>
    <row r="285" spans="1:6" x14ac:dyDescent="0.25">
      <c r="F285" s="2"/>
    </row>
    <row r="286" spans="1:6" ht="132.75" customHeight="1" x14ac:dyDescent="0.25">
      <c r="A286" s="20" t="s">
        <v>205</v>
      </c>
      <c r="B286" s="33"/>
      <c r="C286" s="24" t="s">
        <v>206</v>
      </c>
      <c r="D286" s="24"/>
      <c r="E286" s="24"/>
      <c r="F286" s="2"/>
    </row>
    <row r="287" spans="1:6" x14ac:dyDescent="0.25">
      <c r="F287" s="2"/>
    </row>
    <row r="288" spans="1:6" x14ac:dyDescent="0.25">
      <c r="C288" s="27" t="s">
        <v>201</v>
      </c>
      <c r="D288" s="22">
        <v>1</v>
      </c>
      <c r="F288" s="2">
        <f t="shared" si="4"/>
        <v>0</v>
      </c>
    </row>
    <row r="289" spans="1:6" x14ac:dyDescent="0.25">
      <c r="A289" s="17"/>
      <c r="B289" s="13"/>
      <c r="C289" s="14"/>
      <c r="D289" s="15"/>
      <c r="E289" s="29"/>
      <c r="F289" s="2"/>
    </row>
    <row r="290" spans="1:6" ht="49.5" customHeight="1" x14ac:dyDescent="0.25">
      <c r="A290" s="20" t="s">
        <v>207</v>
      </c>
      <c r="B290" s="33"/>
      <c r="C290" s="24" t="s">
        <v>208</v>
      </c>
      <c r="D290" s="24"/>
      <c r="E290" s="24"/>
      <c r="F290" s="2"/>
    </row>
    <row r="291" spans="1:6" x14ac:dyDescent="0.25">
      <c r="B291" s="33"/>
      <c r="C291" s="38"/>
      <c r="D291" s="38"/>
      <c r="E291" s="40"/>
      <c r="F291" s="2"/>
    </row>
    <row r="292" spans="1:6" x14ac:dyDescent="0.25">
      <c r="C292" s="27" t="s">
        <v>209</v>
      </c>
      <c r="D292" s="22">
        <v>6</v>
      </c>
      <c r="E292" s="29"/>
      <c r="F292" s="2">
        <f t="shared" si="4"/>
        <v>0</v>
      </c>
    </row>
    <row r="293" spans="1:6" x14ac:dyDescent="0.25">
      <c r="C293" s="27"/>
      <c r="E293" s="29"/>
      <c r="F293" s="2"/>
    </row>
    <row r="294" spans="1:6" ht="55.5" customHeight="1" x14ac:dyDescent="0.25">
      <c r="A294" s="20" t="s">
        <v>210</v>
      </c>
      <c r="B294" s="33"/>
      <c r="C294" s="24" t="s">
        <v>211</v>
      </c>
      <c r="D294" s="24"/>
      <c r="E294" s="24"/>
      <c r="F294" s="2"/>
    </row>
    <row r="295" spans="1:6" x14ac:dyDescent="0.25">
      <c r="B295" s="33"/>
      <c r="C295" s="38"/>
      <c r="D295" s="38"/>
      <c r="E295" s="40"/>
      <c r="F295" s="2"/>
    </row>
    <row r="296" spans="1:6" x14ac:dyDescent="0.25">
      <c r="C296" s="27" t="s">
        <v>209</v>
      </c>
      <c r="D296" s="22">
        <v>16</v>
      </c>
      <c r="E296" s="29"/>
      <c r="F296" s="2">
        <f t="shared" si="4"/>
        <v>0</v>
      </c>
    </row>
    <row r="297" spans="1:6" x14ac:dyDescent="0.25">
      <c r="C297" s="75"/>
      <c r="F297" s="2"/>
    </row>
    <row r="298" spans="1:6" x14ac:dyDescent="0.25">
      <c r="A298" s="17" t="s">
        <v>212</v>
      </c>
      <c r="B298" s="13"/>
      <c r="C298" s="18" t="s">
        <v>213</v>
      </c>
      <c r="D298" s="19"/>
      <c r="F298" s="2"/>
    </row>
    <row r="299" spans="1:6" x14ac:dyDescent="0.25">
      <c r="A299" s="17"/>
      <c r="B299" s="13"/>
      <c r="C299" s="14"/>
      <c r="D299" s="15"/>
      <c r="F299" s="2"/>
    </row>
    <row r="300" spans="1:6" ht="71.25" customHeight="1" x14ac:dyDescent="0.25">
      <c r="A300" s="20" t="s">
        <v>214</v>
      </c>
      <c r="B300" s="67"/>
      <c r="C300" s="39" t="s">
        <v>215</v>
      </c>
      <c r="D300" s="39"/>
      <c r="E300" s="39"/>
      <c r="F300" s="2"/>
    </row>
    <row r="301" spans="1:6" x14ac:dyDescent="0.25">
      <c r="B301" s="71"/>
      <c r="C301" s="76"/>
      <c r="D301" s="73"/>
      <c r="E301" s="74"/>
      <c r="F301" s="2"/>
    </row>
    <row r="302" spans="1:6" x14ac:dyDescent="0.25">
      <c r="B302" s="71"/>
      <c r="C302" s="72" t="s">
        <v>216</v>
      </c>
      <c r="D302" s="73">
        <v>7</v>
      </c>
      <c r="E302" s="74"/>
      <c r="F302" s="2">
        <f t="shared" si="4"/>
        <v>0</v>
      </c>
    </row>
    <row r="303" spans="1:6" x14ac:dyDescent="0.25">
      <c r="A303" s="17"/>
      <c r="B303" s="13"/>
      <c r="C303" s="14"/>
      <c r="D303" s="15"/>
      <c r="F303" s="2"/>
    </row>
    <row r="304" spans="1:6" ht="48" customHeight="1" x14ac:dyDescent="0.25">
      <c r="A304" s="20" t="s">
        <v>217</v>
      </c>
      <c r="B304" s="33"/>
      <c r="C304" s="24" t="s">
        <v>218</v>
      </c>
      <c r="D304" s="24"/>
      <c r="E304" s="24"/>
      <c r="F304" s="2"/>
    </row>
    <row r="305" spans="1:6" x14ac:dyDescent="0.25">
      <c r="F305" s="2"/>
    </row>
    <row r="306" spans="1:6" x14ac:dyDescent="0.25">
      <c r="C306" s="27" t="s">
        <v>219</v>
      </c>
      <c r="D306" s="22">
        <v>7</v>
      </c>
      <c r="F306" s="2">
        <f t="shared" si="4"/>
        <v>0</v>
      </c>
    </row>
    <row r="307" spans="1:6" x14ac:dyDescent="0.25">
      <c r="A307" s="17"/>
      <c r="B307" s="13"/>
      <c r="C307" s="14"/>
      <c r="D307" s="15"/>
      <c r="F307" s="2"/>
    </row>
    <row r="308" spans="1:6" ht="15.75" thickBot="1" x14ac:dyDescent="0.3">
      <c r="A308" s="41"/>
      <c r="B308" s="42"/>
      <c r="C308" s="53" t="s">
        <v>220</v>
      </c>
      <c r="D308" s="42"/>
      <c r="E308" s="44"/>
      <c r="F308" s="84">
        <f>SUM(F238:F307)</f>
        <v>0</v>
      </c>
    </row>
    <row r="309" spans="1:6" ht="15.75" thickTop="1" x14ac:dyDescent="0.25">
      <c r="A309" s="7" t="s">
        <v>221</v>
      </c>
      <c r="B309" s="8"/>
      <c r="C309" s="9" t="s">
        <v>222</v>
      </c>
      <c r="D309" s="10"/>
      <c r="E309" s="11"/>
      <c r="F309" s="11"/>
    </row>
    <row r="310" spans="1:6" x14ac:dyDescent="0.25">
      <c r="A310" s="17"/>
      <c r="B310" s="13"/>
      <c r="C310" s="14"/>
      <c r="D310" s="15"/>
      <c r="F310" s="2"/>
    </row>
    <row r="311" spans="1:6" x14ac:dyDescent="0.25">
      <c r="A311" s="17" t="s">
        <v>223</v>
      </c>
      <c r="B311" s="13"/>
      <c r="C311" s="18" t="s">
        <v>224</v>
      </c>
      <c r="D311" s="19"/>
      <c r="F311" s="2"/>
    </row>
    <row r="312" spans="1:6" x14ac:dyDescent="0.25">
      <c r="A312" s="54"/>
      <c r="C312" s="21"/>
      <c r="D312" s="21"/>
      <c r="F312" s="2"/>
    </row>
    <row r="313" spans="1:6" ht="79.5" customHeight="1" x14ac:dyDescent="0.25">
      <c r="A313" s="20" t="s">
        <v>225</v>
      </c>
      <c r="B313" s="33"/>
      <c r="C313" s="24" t="s">
        <v>226</v>
      </c>
      <c r="D313" s="24"/>
      <c r="E313" s="24"/>
      <c r="F313" s="2"/>
    </row>
    <row r="314" spans="1:6" x14ac:dyDescent="0.25">
      <c r="F314" s="2"/>
    </row>
    <row r="315" spans="1:6" x14ac:dyDescent="0.25">
      <c r="C315" s="27" t="s">
        <v>156</v>
      </c>
      <c r="D315" s="22">
        <v>819</v>
      </c>
      <c r="F315" s="2">
        <f t="shared" si="4"/>
        <v>0</v>
      </c>
    </row>
    <row r="316" spans="1:6" x14ac:dyDescent="0.25">
      <c r="A316" s="54"/>
      <c r="C316" s="21"/>
      <c r="D316" s="21"/>
      <c r="F316" s="2"/>
    </row>
    <row r="317" spans="1:6" ht="96" customHeight="1" x14ac:dyDescent="0.25">
      <c r="A317" s="20" t="s">
        <v>227</v>
      </c>
      <c r="B317" s="33"/>
      <c r="C317" s="24" t="s">
        <v>228</v>
      </c>
      <c r="D317" s="24"/>
      <c r="E317" s="24"/>
      <c r="F317" s="2"/>
    </row>
    <row r="318" spans="1:6" x14ac:dyDescent="0.25">
      <c r="F318" s="2"/>
    </row>
    <row r="319" spans="1:6" x14ac:dyDescent="0.25">
      <c r="C319" s="27" t="s">
        <v>229</v>
      </c>
      <c r="D319" s="22">
        <v>2191</v>
      </c>
      <c r="F319" s="2">
        <f t="shared" si="4"/>
        <v>0</v>
      </c>
    </row>
    <row r="320" spans="1:6" x14ac:dyDescent="0.25">
      <c r="A320" s="54"/>
      <c r="C320" s="21"/>
      <c r="D320" s="21"/>
      <c r="F320" s="2"/>
    </row>
    <row r="321" spans="1:6" ht="47.25" customHeight="1" x14ac:dyDescent="0.25">
      <c r="A321" s="20" t="s">
        <v>230</v>
      </c>
      <c r="B321" s="33"/>
      <c r="C321" s="24" t="s">
        <v>231</v>
      </c>
      <c r="D321" s="24"/>
      <c r="E321" s="24"/>
      <c r="F321" s="2"/>
    </row>
    <row r="322" spans="1:6" x14ac:dyDescent="0.25">
      <c r="F322" s="2"/>
    </row>
    <row r="323" spans="1:6" x14ac:dyDescent="0.25">
      <c r="C323" s="27" t="s">
        <v>229</v>
      </c>
      <c r="D323" s="22">
        <v>972</v>
      </c>
      <c r="F323" s="2">
        <f t="shared" si="4"/>
        <v>0</v>
      </c>
    </row>
    <row r="324" spans="1:6" x14ac:dyDescent="0.25">
      <c r="A324" s="17"/>
      <c r="B324" s="13"/>
      <c r="C324" s="14"/>
      <c r="D324" s="15"/>
      <c r="F324" s="2"/>
    </row>
    <row r="325" spans="1:6" x14ac:dyDescent="0.25">
      <c r="A325" s="17" t="s">
        <v>232</v>
      </c>
      <c r="B325" s="13"/>
      <c r="C325" s="18" t="s">
        <v>233</v>
      </c>
      <c r="D325" s="19"/>
      <c r="F325" s="2"/>
    </row>
    <row r="326" spans="1:6" x14ac:dyDescent="0.25">
      <c r="C326" s="27"/>
      <c r="F326" s="2"/>
    </row>
    <row r="327" spans="1:6" ht="51" customHeight="1" x14ac:dyDescent="0.25">
      <c r="A327" s="20" t="s">
        <v>234</v>
      </c>
      <c r="B327" s="33"/>
      <c r="C327" s="24" t="s">
        <v>235</v>
      </c>
      <c r="D327" s="24"/>
      <c r="E327" s="24"/>
      <c r="F327" s="2"/>
    </row>
    <row r="328" spans="1:6" ht="41.25" customHeight="1" x14ac:dyDescent="0.25">
      <c r="C328" s="47" t="s">
        <v>236</v>
      </c>
      <c r="D328" s="47"/>
      <c r="E328" s="47"/>
      <c r="F328" s="2"/>
    </row>
    <row r="329" spans="1:6" x14ac:dyDescent="0.25">
      <c r="C329" s="27" t="s">
        <v>237</v>
      </c>
      <c r="D329" s="22">
        <v>21240</v>
      </c>
      <c r="F329" s="2">
        <f t="shared" si="4"/>
        <v>0</v>
      </c>
    </row>
    <row r="330" spans="1:6" x14ac:dyDescent="0.25">
      <c r="F330" s="2"/>
    </row>
    <row r="331" spans="1:6" ht="54" customHeight="1" x14ac:dyDescent="0.25">
      <c r="A331" s="20" t="s">
        <v>238</v>
      </c>
      <c r="B331" s="33"/>
      <c r="C331" s="24" t="s">
        <v>239</v>
      </c>
      <c r="D331" s="24"/>
      <c r="E331" s="24"/>
      <c r="F331" s="2"/>
    </row>
    <row r="332" spans="1:6" x14ac:dyDescent="0.25">
      <c r="F332" s="2"/>
    </row>
    <row r="333" spans="1:6" x14ac:dyDescent="0.25">
      <c r="C333" s="27" t="s">
        <v>237</v>
      </c>
      <c r="D333" s="22">
        <v>3174</v>
      </c>
      <c r="F333" s="2">
        <f t="shared" si="4"/>
        <v>0</v>
      </c>
    </row>
    <row r="334" spans="1:6" x14ac:dyDescent="0.25">
      <c r="F334" s="2"/>
    </row>
    <row r="335" spans="1:6" ht="45" customHeight="1" x14ac:dyDescent="0.25">
      <c r="A335" s="20" t="s">
        <v>240</v>
      </c>
      <c r="B335" s="33"/>
      <c r="C335" s="24" t="s">
        <v>241</v>
      </c>
      <c r="D335" s="24"/>
      <c r="E335" s="24"/>
      <c r="F335" s="2"/>
    </row>
    <row r="336" spans="1:6" ht="25.5" customHeight="1" x14ac:dyDescent="0.25">
      <c r="C336" s="47" t="s">
        <v>242</v>
      </c>
      <c r="D336" s="47"/>
      <c r="E336" s="47"/>
      <c r="F336" s="2"/>
    </row>
    <row r="337" spans="1:6" x14ac:dyDescent="0.25">
      <c r="C337" s="27" t="s">
        <v>237</v>
      </c>
      <c r="D337" s="22">
        <v>33392</v>
      </c>
      <c r="F337" s="2">
        <f t="shared" ref="F337:F400" si="5">E337*D337</f>
        <v>0</v>
      </c>
    </row>
    <row r="338" spans="1:6" x14ac:dyDescent="0.25">
      <c r="A338" s="17"/>
      <c r="B338" s="13"/>
      <c r="C338" s="14"/>
      <c r="D338" s="15"/>
      <c r="F338" s="2"/>
    </row>
    <row r="339" spans="1:6" x14ac:dyDescent="0.25">
      <c r="A339" s="17" t="s">
        <v>243</v>
      </c>
      <c r="B339" s="13"/>
      <c r="C339" s="18" t="s">
        <v>244</v>
      </c>
      <c r="D339" s="19"/>
      <c r="F339" s="2"/>
    </row>
    <row r="340" spans="1:6" x14ac:dyDescent="0.25">
      <c r="C340" s="27"/>
      <c r="E340" s="29"/>
      <c r="F340" s="2"/>
    </row>
    <row r="341" spans="1:6" x14ac:dyDescent="0.25">
      <c r="C341" s="27"/>
      <c r="F341" s="2"/>
    </row>
    <row r="342" spans="1:6" ht="38.25" customHeight="1" x14ac:dyDescent="0.25">
      <c r="A342" s="20" t="s">
        <v>245</v>
      </c>
      <c r="B342" s="33"/>
      <c r="C342" s="24" t="s">
        <v>246</v>
      </c>
      <c r="D342" s="24"/>
      <c r="E342" s="24"/>
      <c r="F342" s="2"/>
    </row>
    <row r="343" spans="1:6" x14ac:dyDescent="0.25">
      <c r="F343" s="2"/>
    </row>
    <row r="344" spans="1:6" x14ac:dyDescent="0.25">
      <c r="C344" s="27" t="s">
        <v>27</v>
      </c>
      <c r="D344" s="22">
        <v>128.6</v>
      </c>
      <c r="F344" s="2">
        <f t="shared" si="5"/>
        <v>0</v>
      </c>
    </row>
    <row r="345" spans="1:6" x14ac:dyDescent="0.25">
      <c r="C345" s="27"/>
      <c r="F345" s="2"/>
    </row>
    <row r="346" spans="1:6" ht="103.5" customHeight="1" x14ac:dyDescent="0.25">
      <c r="A346" s="20" t="s">
        <v>247</v>
      </c>
      <c r="B346" s="33"/>
      <c r="C346" s="24" t="s">
        <v>248</v>
      </c>
      <c r="D346" s="24"/>
      <c r="E346" s="24"/>
      <c r="F346" s="2"/>
    </row>
    <row r="347" spans="1:6" x14ac:dyDescent="0.25">
      <c r="B347" s="33"/>
      <c r="C347" s="38"/>
      <c r="D347" s="38"/>
      <c r="E347" s="31"/>
      <c r="F347" s="2"/>
    </row>
    <row r="348" spans="1:6" x14ac:dyDescent="0.25">
      <c r="C348" s="27" t="s">
        <v>64</v>
      </c>
      <c r="D348" s="22">
        <v>663.8</v>
      </c>
      <c r="F348" s="2">
        <f t="shared" si="5"/>
        <v>0</v>
      </c>
    </row>
    <row r="349" spans="1:6" x14ac:dyDescent="0.25">
      <c r="F349" s="2"/>
    </row>
    <row r="350" spans="1:6" ht="54.75" customHeight="1" x14ac:dyDescent="0.25">
      <c r="A350" s="20" t="s">
        <v>249</v>
      </c>
      <c r="B350" s="33"/>
      <c r="C350" s="24" t="s">
        <v>250</v>
      </c>
      <c r="D350" s="24"/>
      <c r="E350" s="24"/>
      <c r="F350" s="2"/>
    </row>
    <row r="351" spans="1:6" ht="23.25" customHeight="1" x14ac:dyDescent="0.25">
      <c r="C351" s="47" t="s">
        <v>251</v>
      </c>
      <c r="D351" s="47"/>
      <c r="F351" s="2"/>
    </row>
    <row r="352" spans="1:6" x14ac:dyDescent="0.25">
      <c r="C352" s="27" t="s">
        <v>64</v>
      </c>
      <c r="D352" s="22">
        <v>15.75</v>
      </c>
      <c r="F352" s="2">
        <f t="shared" si="5"/>
        <v>0</v>
      </c>
    </row>
    <row r="353" spans="1:6" x14ac:dyDescent="0.25">
      <c r="C353" s="27"/>
      <c r="F353" s="2"/>
    </row>
    <row r="354" spans="1:6" ht="54.75" customHeight="1" x14ac:dyDescent="0.25">
      <c r="A354" s="20" t="s">
        <v>252</v>
      </c>
      <c r="B354" s="33"/>
      <c r="C354" s="24" t="s">
        <v>253</v>
      </c>
      <c r="D354" s="24"/>
      <c r="E354" s="24"/>
      <c r="F354" s="2"/>
    </row>
    <row r="355" spans="1:6" ht="47.25" customHeight="1" x14ac:dyDescent="0.25">
      <c r="C355" s="47" t="s">
        <v>254</v>
      </c>
      <c r="D355" s="47"/>
      <c r="F355" s="2"/>
    </row>
    <row r="356" spans="1:6" x14ac:dyDescent="0.25">
      <c r="C356" s="27" t="s">
        <v>27</v>
      </c>
      <c r="D356" s="22">
        <v>254.5</v>
      </c>
      <c r="F356" s="2">
        <f t="shared" si="5"/>
        <v>0</v>
      </c>
    </row>
    <row r="357" spans="1:6" x14ac:dyDescent="0.25">
      <c r="F357" s="2"/>
    </row>
    <row r="358" spans="1:6" x14ac:dyDescent="0.25">
      <c r="A358" s="17" t="s">
        <v>255</v>
      </c>
      <c r="B358" s="13"/>
      <c r="C358" s="18" t="s">
        <v>256</v>
      </c>
      <c r="D358" s="19"/>
      <c r="F358" s="2"/>
    </row>
    <row r="359" spans="1:6" x14ac:dyDescent="0.25">
      <c r="A359" s="17"/>
      <c r="B359" s="13"/>
      <c r="C359" s="14"/>
      <c r="D359" s="77"/>
      <c r="F359" s="2"/>
    </row>
    <row r="360" spans="1:6" ht="61.5" customHeight="1" x14ac:dyDescent="0.25">
      <c r="A360" s="20" t="s">
        <v>257</v>
      </c>
      <c r="B360" s="33"/>
      <c r="C360" s="24" t="s">
        <v>258</v>
      </c>
      <c r="D360" s="24"/>
      <c r="E360" s="24"/>
      <c r="F360" s="2"/>
    </row>
    <row r="361" spans="1:6" ht="123.75" customHeight="1" x14ac:dyDescent="0.25">
      <c r="C361" s="47" t="s">
        <v>259</v>
      </c>
      <c r="D361" s="47"/>
      <c r="E361" s="47"/>
      <c r="F361" s="2"/>
    </row>
    <row r="362" spans="1:6" x14ac:dyDescent="0.25">
      <c r="C362" s="27" t="s">
        <v>260</v>
      </c>
      <c r="D362" s="77">
        <v>1715</v>
      </c>
      <c r="F362" s="2">
        <f t="shared" si="5"/>
        <v>0</v>
      </c>
    </row>
    <row r="363" spans="1:6" x14ac:dyDescent="0.25">
      <c r="A363" s="17"/>
      <c r="B363" s="13"/>
      <c r="C363" s="14"/>
      <c r="D363" s="15"/>
      <c r="F363" s="2"/>
    </row>
    <row r="364" spans="1:6" ht="63.75" customHeight="1" x14ac:dyDescent="0.25">
      <c r="A364" s="20" t="s">
        <v>261</v>
      </c>
      <c r="B364" s="33"/>
      <c r="C364" s="24" t="s">
        <v>262</v>
      </c>
      <c r="D364" s="24"/>
      <c r="E364" s="24"/>
      <c r="F364" s="2"/>
    </row>
    <row r="365" spans="1:6" ht="133.5" customHeight="1" x14ac:dyDescent="0.25">
      <c r="B365" s="33"/>
      <c r="C365" s="30" t="s">
        <v>263</v>
      </c>
      <c r="D365" s="30"/>
      <c r="E365" s="30"/>
      <c r="F365" s="2"/>
    </row>
    <row r="366" spans="1:6" x14ac:dyDescent="0.25">
      <c r="C366" s="27" t="s">
        <v>264</v>
      </c>
      <c r="D366" s="22">
        <v>2542</v>
      </c>
      <c r="F366" s="2">
        <f t="shared" si="5"/>
        <v>0</v>
      </c>
    </row>
    <row r="367" spans="1:6" x14ac:dyDescent="0.25">
      <c r="E367" s="29"/>
      <c r="F367" s="2"/>
    </row>
    <row r="368" spans="1:6" ht="123.75" customHeight="1" x14ac:dyDescent="0.25">
      <c r="A368" s="20" t="s">
        <v>265</v>
      </c>
      <c r="B368" s="33"/>
      <c r="C368" s="24" t="s">
        <v>266</v>
      </c>
      <c r="D368" s="24"/>
      <c r="E368" s="24"/>
      <c r="F368" s="2"/>
    </row>
    <row r="369" spans="1:6" x14ac:dyDescent="0.25">
      <c r="C369" s="47"/>
      <c r="D369" s="47"/>
      <c r="E369" s="29"/>
      <c r="F369" s="2"/>
    </row>
    <row r="370" spans="1:6" x14ac:dyDescent="0.25">
      <c r="C370" s="27" t="s">
        <v>59</v>
      </c>
      <c r="D370" s="22">
        <v>10</v>
      </c>
      <c r="E370" s="29"/>
      <c r="F370" s="2">
        <f t="shared" si="5"/>
        <v>0</v>
      </c>
    </row>
    <row r="371" spans="1:6" x14ac:dyDescent="0.25">
      <c r="E371" s="29"/>
      <c r="F371" s="2"/>
    </row>
    <row r="372" spans="1:6" ht="54" customHeight="1" x14ac:dyDescent="0.25">
      <c r="A372" s="20" t="s">
        <v>267</v>
      </c>
      <c r="B372" s="33"/>
      <c r="C372" s="24" t="s">
        <v>268</v>
      </c>
      <c r="D372" s="24"/>
      <c r="E372" s="24"/>
      <c r="F372" s="2"/>
    </row>
    <row r="373" spans="1:6" x14ac:dyDescent="0.25">
      <c r="E373" s="29"/>
      <c r="F373" s="2"/>
    </row>
    <row r="374" spans="1:6" x14ac:dyDescent="0.25">
      <c r="C374" s="27" t="s">
        <v>12</v>
      </c>
      <c r="D374" s="22">
        <v>244</v>
      </c>
      <c r="E374" s="29"/>
      <c r="F374" s="2">
        <f t="shared" si="5"/>
        <v>0</v>
      </c>
    </row>
    <row r="375" spans="1:6" x14ac:dyDescent="0.25">
      <c r="E375" s="29"/>
      <c r="F375" s="2"/>
    </row>
    <row r="376" spans="1:6" ht="66" customHeight="1" x14ac:dyDescent="0.25">
      <c r="A376" s="20" t="s">
        <v>269</v>
      </c>
      <c r="B376" s="33"/>
      <c r="C376" s="24" t="s">
        <v>270</v>
      </c>
      <c r="D376" s="24"/>
      <c r="E376" s="24"/>
      <c r="F376" s="2"/>
    </row>
    <row r="377" spans="1:6" x14ac:dyDescent="0.25">
      <c r="E377" s="29"/>
      <c r="F377" s="2"/>
    </row>
    <row r="378" spans="1:6" x14ac:dyDescent="0.25">
      <c r="C378" s="27" t="s">
        <v>12</v>
      </c>
      <c r="D378" s="22">
        <v>100</v>
      </c>
      <c r="E378" s="29"/>
      <c r="F378" s="2">
        <f t="shared" si="5"/>
        <v>0</v>
      </c>
    </row>
    <row r="379" spans="1:6" x14ac:dyDescent="0.25">
      <c r="A379" s="17"/>
      <c r="B379" s="13"/>
      <c r="C379" s="14"/>
      <c r="D379" s="15"/>
      <c r="F379" s="2"/>
    </row>
    <row r="380" spans="1:6" ht="43.5" customHeight="1" x14ac:dyDescent="0.25">
      <c r="A380" s="20" t="s">
        <v>271</v>
      </c>
      <c r="B380" s="33"/>
      <c r="C380" s="24" t="s">
        <v>272</v>
      </c>
      <c r="D380" s="24"/>
      <c r="E380" s="24"/>
      <c r="F380" s="2"/>
    </row>
    <row r="381" spans="1:6" x14ac:dyDescent="0.25">
      <c r="C381" s="47" t="s">
        <v>273</v>
      </c>
      <c r="D381" s="47"/>
      <c r="E381" s="47"/>
      <c r="F381" s="2"/>
    </row>
    <row r="382" spans="1:6" x14ac:dyDescent="0.25">
      <c r="C382" s="27" t="s">
        <v>156</v>
      </c>
      <c r="D382" s="22">
        <v>17</v>
      </c>
      <c r="F382" s="2">
        <f t="shared" si="5"/>
        <v>0</v>
      </c>
    </row>
    <row r="383" spans="1:6" x14ac:dyDescent="0.25">
      <c r="A383" s="17"/>
      <c r="B383" s="13"/>
      <c r="C383" s="14"/>
      <c r="D383" s="15"/>
      <c r="F383" s="2"/>
    </row>
    <row r="384" spans="1:6" ht="45" customHeight="1" x14ac:dyDescent="0.25">
      <c r="A384" s="20" t="s">
        <v>274</v>
      </c>
      <c r="B384" s="33"/>
      <c r="C384" s="24" t="s">
        <v>275</v>
      </c>
      <c r="D384" s="24"/>
      <c r="E384" s="24"/>
      <c r="F384" s="2"/>
    </row>
    <row r="385" spans="1:6" x14ac:dyDescent="0.25">
      <c r="C385" s="47" t="s">
        <v>273</v>
      </c>
      <c r="D385" s="47"/>
      <c r="E385" s="47"/>
      <c r="F385" s="2"/>
    </row>
    <row r="386" spans="1:6" x14ac:dyDescent="0.25">
      <c r="C386" s="27" t="s">
        <v>156</v>
      </c>
      <c r="D386" s="22">
        <v>78</v>
      </c>
      <c r="F386" s="2">
        <f t="shared" si="5"/>
        <v>0</v>
      </c>
    </row>
    <row r="387" spans="1:6" x14ac:dyDescent="0.25">
      <c r="A387" s="17"/>
      <c r="B387" s="13"/>
      <c r="C387" s="14"/>
      <c r="D387" s="15"/>
      <c r="F387" s="2"/>
    </row>
    <row r="388" spans="1:6" ht="52.5" customHeight="1" x14ac:dyDescent="0.25">
      <c r="A388" s="20" t="s">
        <v>276</v>
      </c>
      <c r="B388" s="33"/>
      <c r="C388" s="24" t="s">
        <v>277</v>
      </c>
      <c r="D388" s="24"/>
      <c r="E388" s="24"/>
      <c r="F388" s="2"/>
    </row>
    <row r="389" spans="1:6" x14ac:dyDescent="0.25">
      <c r="C389" s="47" t="s">
        <v>273</v>
      </c>
      <c r="D389" s="47"/>
      <c r="E389" s="47"/>
      <c r="F389" s="2"/>
    </row>
    <row r="390" spans="1:6" x14ac:dyDescent="0.25">
      <c r="C390" s="27" t="s">
        <v>156</v>
      </c>
      <c r="D390" s="22">
        <v>998</v>
      </c>
      <c r="F390" s="2">
        <f t="shared" si="5"/>
        <v>0</v>
      </c>
    </row>
    <row r="391" spans="1:6" x14ac:dyDescent="0.25">
      <c r="E391" s="29"/>
      <c r="F391" s="2"/>
    </row>
    <row r="392" spans="1:6" x14ac:dyDescent="0.25">
      <c r="A392" s="17" t="s">
        <v>255</v>
      </c>
      <c r="B392" s="13"/>
      <c r="C392" s="18" t="s">
        <v>256</v>
      </c>
      <c r="D392" s="19"/>
      <c r="E392" s="29"/>
      <c r="F392" s="2"/>
    </row>
    <row r="393" spans="1:6" x14ac:dyDescent="0.25">
      <c r="C393" s="27"/>
      <c r="E393" s="29"/>
      <c r="F393" s="2"/>
    </row>
    <row r="394" spans="1:6" ht="96" customHeight="1" x14ac:dyDescent="0.25">
      <c r="A394" s="20" t="s">
        <v>278</v>
      </c>
      <c r="B394" s="33"/>
      <c r="C394" s="24" t="s">
        <v>279</v>
      </c>
      <c r="D394" s="24"/>
      <c r="E394" s="24"/>
      <c r="F394" s="2"/>
    </row>
    <row r="395" spans="1:6" x14ac:dyDescent="0.25">
      <c r="E395" s="29"/>
      <c r="F395" s="2"/>
    </row>
    <row r="396" spans="1:6" x14ac:dyDescent="0.25">
      <c r="C396" s="27" t="s">
        <v>280</v>
      </c>
      <c r="D396" s="22">
        <v>187.5</v>
      </c>
      <c r="E396" s="29"/>
      <c r="F396" s="2">
        <f t="shared" si="5"/>
        <v>0</v>
      </c>
    </row>
    <row r="397" spans="1:6" x14ac:dyDescent="0.25">
      <c r="C397" s="27"/>
      <c r="D397" s="77"/>
      <c r="F397" s="2"/>
    </row>
    <row r="398" spans="1:6" x14ac:dyDescent="0.25">
      <c r="A398" s="17" t="s">
        <v>281</v>
      </c>
      <c r="B398" s="13"/>
      <c r="C398" s="18" t="s">
        <v>282</v>
      </c>
      <c r="D398" s="19"/>
      <c r="F398" s="2"/>
    </row>
    <row r="399" spans="1:6" x14ac:dyDescent="0.25">
      <c r="C399" s="27"/>
      <c r="E399" s="29"/>
      <c r="F399" s="2"/>
    </row>
    <row r="400" spans="1:6" x14ac:dyDescent="0.25">
      <c r="A400" s="17" t="s">
        <v>283</v>
      </c>
      <c r="B400" s="13"/>
      <c r="C400" s="18" t="s">
        <v>284</v>
      </c>
      <c r="D400" s="19"/>
      <c r="E400" s="29"/>
      <c r="F400" s="2"/>
    </row>
    <row r="401" spans="1:6" x14ac:dyDescent="0.25">
      <c r="A401" s="54"/>
      <c r="C401" s="21"/>
      <c r="D401" s="21"/>
      <c r="F401" s="2"/>
    </row>
    <row r="402" spans="1:6" x14ac:dyDescent="0.25">
      <c r="A402" s="17" t="s">
        <v>285</v>
      </c>
      <c r="B402" s="13"/>
      <c r="C402" s="18" t="s">
        <v>286</v>
      </c>
      <c r="D402" s="19"/>
      <c r="F402" s="2"/>
    </row>
    <row r="403" spans="1:6" x14ac:dyDescent="0.25">
      <c r="A403" s="54"/>
      <c r="C403" s="21"/>
      <c r="D403" s="21"/>
      <c r="F403" s="2"/>
    </row>
    <row r="404" spans="1:6" x14ac:dyDescent="0.25">
      <c r="A404" s="17" t="s">
        <v>287</v>
      </c>
      <c r="B404" s="13"/>
      <c r="C404" s="18" t="s">
        <v>288</v>
      </c>
      <c r="D404" s="19"/>
      <c r="F404" s="2"/>
    </row>
    <row r="405" spans="1:6" x14ac:dyDescent="0.25">
      <c r="C405" s="27"/>
      <c r="D405" s="57"/>
      <c r="F405" s="2"/>
    </row>
    <row r="406" spans="1:6" ht="112.5" customHeight="1" x14ac:dyDescent="0.25">
      <c r="A406" s="20" t="s">
        <v>289</v>
      </c>
      <c r="B406" s="33"/>
      <c r="C406" s="24" t="s">
        <v>290</v>
      </c>
      <c r="D406" s="24"/>
      <c r="E406" s="24"/>
      <c r="F406" s="2"/>
    </row>
    <row r="407" spans="1:6" x14ac:dyDescent="0.25">
      <c r="F407" s="2"/>
    </row>
    <row r="408" spans="1:6" x14ac:dyDescent="0.25">
      <c r="C408" s="27" t="s">
        <v>12</v>
      </c>
      <c r="D408" s="57">
        <v>4</v>
      </c>
      <c r="F408" s="2">
        <f t="shared" ref="F401:F464" si="6">E408*D408</f>
        <v>0</v>
      </c>
    </row>
    <row r="409" spans="1:6" x14ac:dyDescent="0.25">
      <c r="C409" s="27"/>
      <c r="D409" s="57"/>
      <c r="F409" s="2"/>
    </row>
    <row r="410" spans="1:6" ht="161.25" customHeight="1" x14ac:dyDescent="0.25">
      <c r="A410" s="20" t="s">
        <v>291</v>
      </c>
      <c r="B410" s="33"/>
      <c r="C410" s="24" t="s">
        <v>292</v>
      </c>
      <c r="D410" s="24"/>
      <c r="E410" s="24"/>
      <c r="F410" s="2"/>
    </row>
    <row r="411" spans="1:6" x14ac:dyDescent="0.25">
      <c r="F411" s="2"/>
    </row>
    <row r="412" spans="1:6" x14ac:dyDescent="0.25">
      <c r="C412" s="27" t="s">
        <v>12</v>
      </c>
      <c r="D412" s="57">
        <v>468</v>
      </c>
      <c r="F412" s="2">
        <f t="shared" si="6"/>
        <v>0</v>
      </c>
    </row>
    <row r="413" spans="1:6" x14ac:dyDescent="0.25">
      <c r="C413" s="27"/>
      <c r="D413" s="57"/>
      <c r="F413" s="2"/>
    </row>
    <row r="414" spans="1:6" ht="181.5" customHeight="1" x14ac:dyDescent="0.25">
      <c r="A414" s="20" t="s">
        <v>291</v>
      </c>
      <c r="B414" s="33"/>
      <c r="C414" s="24" t="s">
        <v>293</v>
      </c>
      <c r="D414" s="24"/>
      <c r="E414" s="24"/>
      <c r="F414" s="2"/>
    </row>
    <row r="415" spans="1:6" x14ac:dyDescent="0.25">
      <c r="F415" s="2"/>
    </row>
    <row r="416" spans="1:6" x14ac:dyDescent="0.25">
      <c r="C416" s="27" t="s">
        <v>12</v>
      </c>
      <c r="D416" s="57">
        <v>8</v>
      </c>
      <c r="F416" s="2">
        <f t="shared" si="6"/>
        <v>0</v>
      </c>
    </row>
    <row r="417" spans="1:6" x14ac:dyDescent="0.25">
      <c r="A417" s="17"/>
      <c r="B417" s="13"/>
      <c r="C417" s="14"/>
      <c r="D417" s="15"/>
      <c r="F417" s="2"/>
    </row>
    <row r="418" spans="1:6" ht="54" customHeight="1" x14ac:dyDescent="0.25">
      <c r="A418" s="20" t="s">
        <v>294</v>
      </c>
      <c r="B418" s="33"/>
      <c r="C418" s="24" t="s">
        <v>295</v>
      </c>
      <c r="D418" s="24"/>
      <c r="E418" s="24"/>
      <c r="F418" s="2"/>
    </row>
    <row r="419" spans="1:6" x14ac:dyDescent="0.25">
      <c r="C419" s="47" t="s">
        <v>273</v>
      </c>
      <c r="D419" s="47"/>
      <c r="E419" s="47"/>
      <c r="F419" s="2"/>
    </row>
    <row r="420" spans="1:6" x14ac:dyDescent="0.25">
      <c r="C420" s="27" t="s">
        <v>59</v>
      </c>
      <c r="D420" s="22">
        <v>936</v>
      </c>
      <c r="F420" s="2">
        <f t="shared" si="6"/>
        <v>0</v>
      </c>
    </row>
    <row r="421" spans="1:6" x14ac:dyDescent="0.25">
      <c r="A421" s="17"/>
      <c r="B421" s="13"/>
      <c r="C421" s="14"/>
      <c r="D421" s="15"/>
      <c r="F421" s="2"/>
    </row>
    <row r="422" spans="1:6" ht="145.5" customHeight="1" x14ac:dyDescent="0.25">
      <c r="A422" s="20" t="s">
        <v>296</v>
      </c>
      <c r="B422" s="33"/>
      <c r="C422" s="24" t="s">
        <v>297</v>
      </c>
      <c r="D422" s="24"/>
      <c r="E422" s="24"/>
      <c r="F422" s="2"/>
    </row>
    <row r="423" spans="1:6" x14ac:dyDescent="0.25">
      <c r="C423" s="47" t="s">
        <v>273</v>
      </c>
      <c r="D423" s="47"/>
      <c r="E423" s="47"/>
      <c r="F423" s="2"/>
    </row>
    <row r="424" spans="1:6" x14ac:dyDescent="0.25">
      <c r="C424" s="27" t="s">
        <v>59</v>
      </c>
      <c r="D424" s="22">
        <v>490</v>
      </c>
      <c r="F424" s="2">
        <f t="shared" si="6"/>
        <v>0</v>
      </c>
    </row>
    <row r="425" spans="1:6" x14ac:dyDescent="0.25">
      <c r="A425" s="17"/>
      <c r="B425" s="13"/>
      <c r="C425" s="14"/>
      <c r="D425" s="15"/>
      <c r="F425" s="2"/>
    </row>
    <row r="426" spans="1:6" x14ac:dyDescent="0.25">
      <c r="A426" s="17" t="s">
        <v>298</v>
      </c>
      <c r="B426" s="13"/>
      <c r="C426" s="18" t="s">
        <v>299</v>
      </c>
      <c r="D426" s="18"/>
      <c r="F426" s="2"/>
    </row>
    <row r="427" spans="1:6" x14ac:dyDescent="0.25">
      <c r="A427" s="17"/>
      <c r="B427" s="13"/>
      <c r="C427" s="14"/>
      <c r="D427" s="15"/>
      <c r="E427" s="29"/>
      <c r="F427" s="2"/>
    </row>
    <row r="428" spans="1:6" ht="62.25" customHeight="1" x14ac:dyDescent="0.25">
      <c r="A428" s="20" t="s">
        <v>300</v>
      </c>
      <c r="B428" s="33"/>
      <c r="C428" s="24" t="s">
        <v>301</v>
      </c>
      <c r="D428" s="24"/>
      <c r="E428" s="24"/>
      <c r="F428" s="2"/>
    </row>
    <row r="429" spans="1:6" x14ac:dyDescent="0.25">
      <c r="C429" s="27" t="s">
        <v>156</v>
      </c>
      <c r="D429" s="22">
        <v>62</v>
      </c>
      <c r="E429" s="29"/>
      <c r="F429" s="2">
        <f t="shared" si="6"/>
        <v>0</v>
      </c>
    </row>
    <row r="430" spans="1:6" x14ac:dyDescent="0.25">
      <c r="A430" s="17"/>
      <c r="B430" s="13"/>
      <c r="C430" s="14"/>
      <c r="D430" s="15"/>
      <c r="E430" s="29"/>
      <c r="F430" s="2"/>
    </row>
    <row r="431" spans="1:6" ht="56.25" customHeight="1" x14ac:dyDescent="0.25">
      <c r="A431" s="20" t="s">
        <v>302</v>
      </c>
      <c r="B431" s="33"/>
      <c r="C431" s="24" t="s">
        <v>303</v>
      </c>
      <c r="D431" s="24"/>
      <c r="E431" s="24"/>
      <c r="F431" s="2"/>
    </row>
    <row r="432" spans="1:6" x14ac:dyDescent="0.25">
      <c r="C432" s="27" t="s">
        <v>156</v>
      </c>
      <c r="D432" s="22">
        <v>62</v>
      </c>
      <c r="E432" s="29"/>
      <c r="F432" s="2">
        <f t="shared" si="6"/>
        <v>0</v>
      </c>
    </row>
    <row r="433" spans="1:6" x14ac:dyDescent="0.25">
      <c r="A433" s="17"/>
      <c r="B433" s="13"/>
      <c r="C433" s="14"/>
      <c r="D433" s="15"/>
      <c r="E433" s="29"/>
      <c r="F433" s="2"/>
    </row>
    <row r="434" spans="1:6" ht="56.25" customHeight="1" x14ac:dyDescent="0.25">
      <c r="A434" s="20" t="s">
        <v>304</v>
      </c>
      <c r="B434" s="33"/>
      <c r="C434" s="24" t="s">
        <v>305</v>
      </c>
      <c r="D434" s="24"/>
      <c r="E434" s="24"/>
      <c r="F434" s="2"/>
    </row>
    <row r="435" spans="1:6" x14ac:dyDescent="0.25">
      <c r="B435" s="33"/>
      <c r="C435" s="38"/>
      <c r="D435" s="38"/>
      <c r="E435" s="38"/>
      <c r="F435" s="2"/>
    </row>
    <row r="436" spans="1:6" x14ac:dyDescent="0.25">
      <c r="C436" s="27" t="s">
        <v>156</v>
      </c>
      <c r="D436" s="22">
        <v>62</v>
      </c>
      <c r="E436" s="29"/>
      <c r="F436" s="2">
        <f t="shared" si="6"/>
        <v>0</v>
      </c>
    </row>
    <row r="437" spans="1:6" x14ac:dyDescent="0.25">
      <c r="E437" s="29"/>
      <c r="F437" s="2"/>
    </row>
    <row r="438" spans="1:6" ht="51" customHeight="1" x14ac:dyDescent="0.25">
      <c r="A438" s="20" t="s">
        <v>306</v>
      </c>
      <c r="B438" s="33"/>
      <c r="C438" s="24" t="s">
        <v>307</v>
      </c>
      <c r="D438" s="24"/>
      <c r="E438" s="24"/>
      <c r="F438" s="2"/>
    </row>
    <row r="439" spans="1:6" x14ac:dyDescent="0.25">
      <c r="E439" s="29"/>
      <c r="F439" s="2"/>
    </row>
    <row r="440" spans="1:6" x14ac:dyDescent="0.25">
      <c r="C440" s="27" t="s">
        <v>156</v>
      </c>
      <c r="D440" s="22">
        <v>62</v>
      </c>
      <c r="E440" s="29"/>
      <c r="F440" s="2">
        <f t="shared" si="6"/>
        <v>0</v>
      </c>
    </row>
    <row r="441" spans="1:6" x14ac:dyDescent="0.25">
      <c r="A441" s="17"/>
      <c r="B441" s="13"/>
      <c r="C441" s="14"/>
      <c r="D441" s="15"/>
      <c r="E441" s="29"/>
      <c r="F441" s="2"/>
    </row>
    <row r="442" spans="1:6" ht="51" customHeight="1" x14ac:dyDescent="0.25">
      <c r="A442" s="20" t="s">
        <v>308</v>
      </c>
      <c r="B442" s="33"/>
      <c r="C442" s="24" t="s">
        <v>309</v>
      </c>
      <c r="D442" s="24"/>
      <c r="E442" s="24"/>
      <c r="F442" s="2"/>
    </row>
    <row r="443" spans="1:6" x14ac:dyDescent="0.25">
      <c r="C443" s="27" t="s">
        <v>156</v>
      </c>
      <c r="D443" s="22">
        <v>62</v>
      </c>
      <c r="E443" s="29"/>
      <c r="F443" s="2">
        <f t="shared" si="6"/>
        <v>0</v>
      </c>
    </row>
    <row r="444" spans="1:6" x14ac:dyDescent="0.25">
      <c r="A444" s="54"/>
      <c r="C444" s="21"/>
      <c r="D444" s="21"/>
      <c r="E444" s="29"/>
      <c r="F444" s="2"/>
    </row>
    <row r="445" spans="1:6" ht="47.25" customHeight="1" x14ac:dyDescent="0.25">
      <c r="A445" s="20" t="s">
        <v>310</v>
      </c>
      <c r="B445" s="33"/>
      <c r="C445" s="24" t="s">
        <v>311</v>
      </c>
      <c r="D445" s="24"/>
      <c r="E445" s="24"/>
      <c r="F445" s="2"/>
    </row>
    <row r="446" spans="1:6" x14ac:dyDescent="0.25">
      <c r="C446" s="27" t="s">
        <v>156</v>
      </c>
      <c r="D446" s="22">
        <v>62</v>
      </c>
      <c r="E446" s="29"/>
      <c r="F446" s="2">
        <f t="shared" si="6"/>
        <v>0</v>
      </c>
    </row>
    <row r="447" spans="1:6" x14ac:dyDescent="0.25">
      <c r="A447" s="54"/>
      <c r="C447" s="21"/>
      <c r="D447" s="21"/>
      <c r="E447" s="29"/>
      <c r="F447" s="2"/>
    </row>
    <row r="448" spans="1:6" ht="72" customHeight="1" x14ac:dyDescent="0.25">
      <c r="A448" s="20" t="s">
        <v>312</v>
      </c>
      <c r="B448" s="33"/>
      <c r="C448" s="24" t="s">
        <v>313</v>
      </c>
      <c r="D448" s="24"/>
      <c r="E448" s="24"/>
      <c r="F448" s="2"/>
    </row>
    <row r="449" spans="1:6" x14ac:dyDescent="0.25">
      <c r="E449" s="29"/>
      <c r="F449" s="2"/>
    </row>
    <row r="450" spans="1:6" x14ac:dyDescent="0.25">
      <c r="C450" s="27" t="s">
        <v>162</v>
      </c>
      <c r="D450" s="22">
        <v>30</v>
      </c>
      <c r="E450" s="29"/>
      <c r="F450" s="2">
        <f t="shared" si="6"/>
        <v>0</v>
      </c>
    </row>
    <row r="451" spans="1:6" x14ac:dyDescent="0.25">
      <c r="F451" s="2"/>
    </row>
    <row r="452" spans="1:6" ht="15.75" thickBot="1" x14ac:dyDescent="0.3">
      <c r="A452" s="41"/>
      <c r="B452" s="42"/>
      <c r="C452" s="53" t="s">
        <v>314</v>
      </c>
      <c r="D452" s="42"/>
      <c r="E452" s="44"/>
      <c r="F452" s="84">
        <f>SUM(F312:F451)</f>
        <v>0</v>
      </c>
    </row>
    <row r="453" spans="1:6" ht="15.75" thickTop="1" x14ac:dyDescent="0.25">
      <c r="A453" s="7" t="s">
        <v>315</v>
      </c>
      <c r="B453" s="8"/>
      <c r="C453" s="9" t="s">
        <v>316</v>
      </c>
      <c r="D453" s="10"/>
      <c r="E453" s="11"/>
      <c r="F453" s="11"/>
    </row>
    <row r="454" spans="1:6" x14ac:dyDescent="0.25">
      <c r="A454" s="17"/>
      <c r="B454" s="13"/>
      <c r="C454" s="14"/>
      <c r="D454" s="15"/>
      <c r="F454" s="2"/>
    </row>
    <row r="455" spans="1:6" x14ac:dyDescent="0.25">
      <c r="A455" s="17" t="s">
        <v>317</v>
      </c>
      <c r="B455" s="33"/>
      <c r="C455" s="78" t="s">
        <v>318</v>
      </c>
      <c r="D455" s="24"/>
      <c r="E455" s="24"/>
      <c r="F455" s="2"/>
    </row>
    <row r="456" spans="1:6" x14ac:dyDescent="0.25">
      <c r="B456" s="33"/>
      <c r="C456" s="38"/>
      <c r="D456" s="38"/>
      <c r="E456" s="40"/>
      <c r="F456" s="2"/>
    </row>
    <row r="457" spans="1:6" ht="48" customHeight="1" x14ac:dyDescent="0.25">
      <c r="A457" s="20" t="s">
        <v>319</v>
      </c>
      <c r="B457" s="33"/>
      <c r="C457" s="30" t="s">
        <v>320</v>
      </c>
      <c r="D457" s="30"/>
      <c r="E457" s="30"/>
      <c r="F457" s="2"/>
    </row>
    <row r="458" spans="1:6" x14ac:dyDescent="0.25">
      <c r="E458" s="29"/>
      <c r="F458" s="2"/>
    </row>
    <row r="459" spans="1:6" x14ac:dyDescent="0.25">
      <c r="C459" s="27" t="s">
        <v>12</v>
      </c>
      <c r="D459" s="57">
        <v>5</v>
      </c>
      <c r="E459" s="29"/>
      <c r="F459" s="2">
        <f>E459*D459</f>
        <v>0</v>
      </c>
    </row>
    <row r="460" spans="1:6" x14ac:dyDescent="0.25">
      <c r="C460" s="27"/>
      <c r="D460" s="57"/>
      <c r="E460" s="29"/>
      <c r="F460" s="2"/>
    </row>
    <row r="461" spans="1:6" x14ac:dyDescent="0.25">
      <c r="C461" s="27"/>
      <c r="D461" s="57"/>
      <c r="E461" s="29"/>
      <c r="F461" s="2"/>
    </row>
    <row r="462" spans="1:6" ht="45" customHeight="1" x14ac:dyDescent="0.25">
      <c r="A462" s="20" t="s">
        <v>321</v>
      </c>
      <c r="B462" s="33"/>
      <c r="C462" s="30" t="s">
        <v>322</v>
      </c>
      <c r="D462" s="30"/>
      <c r="E462" s="30"/>
      <c r="F462" s="2"/>
    </row>
    <row r="463" spans="1:6" x14ac:dyDescent="0.25">
      <c r="E463" s="29"/>
      <c r="F463" s="2"/>
    </row>
    <row r="464" spans="1:6" x14ac:dyDescent="0.25">
      <c r="C464" s="27" t="s">
        <v>12</v>
      </c>
      <c r="D464" s="57">
        <v>1</v>
      </c>
      <c r="E464" s="29"/>
      <c r="F464" s="2">
        <f t="shared" si="6"/>
        <v>0</v>
      </c>
    </row>
    <row r="465" spans="1:6" x14ac:dyDescent="0.25">
      <c r="C465" s="27"/>
      <c r="D465" s="57"/>
      <c r="E465" s="29"/>
      <c r="F465" s="2"/>
    </row>
    <row r="466" spans="1:6" ht="46.5" customHeight="1" x14ac:dyDescent="0.25">
      <c r="A466" s="20" t="s">
        <v>321</v>
      </c>
      <c r="B466" s="33"/>
      <c r="C466" s="30" t="s">
        <v>323</v>
      </c>
      <c r="D466" s="30"/>
      <c r="E466" s="30"/>
      <c r="F466" s="2"/>
    </row>
    <row r="467" spans="1:6" x14ac:dyDescent="0.25">
      <c r="E467" s="29"/>
      <c r="F467" s="2"/>
    </row>
    <row r="468" spans="1:6" x14ac:dyDescent="0.25">
      <c r="C468" s="27" t="s">
        <v>12</v>
      </c>
      <c r="D468" s="57">
        <v>4</v>
      </c>
      <c r="E468" s="29"/>
      <c r="F468" s="2">
        <f t="shared" ref="F465:F520" si="7">E468*D468</f>
        <v>0</v>
      </c>
    </row>
    <row r="469" spans="1:6" x14ac:dyDescent="0.25">
      <c r="C469" s="27"/>
      <c r="D469" s="57"/>
      <c r="E469" s="29"/>
      <c r="F469" s="2"/>
    </row>
    <row r="470" spans="1:6" ht="66" customHeight="1" x14ac:dyDescent="0.25">
      <c r="A470" s="20" t="s">
        <v>324</v>
      </c>
      <c r="B470" s="33"/>
      <c r="C470" s="30" t="s">
        <v>325</v>
      </c>
      <c r="D470" s="30"/>
      <c r="E470" s="30"/>
      <c r="F470" s="2"/>
    </row>
    <row r="471" spans="1:6" x14ac:dyDescent="0.25">
      <c r="E471" s="29"/>
      <c r="F471" s="2"/>
    </row>
    <row r="472" spans="1:6" x14ac:dyDescent="0.25">
      <c r="C472" s="27" t="s">
        <v>12</v>
      </c>
      <c r="D472" s="57">
        <v>5</v>
      </c>
      <c r="E472" s="29"/>
      <c r="F472" s="2">
        <f t="shared" si="7"/>
        <v>0</v>
      </c>
    </row>
    <row r="473" spans="1:6" x14ac:dyDescent="0.25">
      <c r="C473" s="27"/>
      <c r="D473" s="57"/>
      <c r="E473" s="29"/>
      <c r="F473" s="2"/>
    </row>
    <row r="474" spans="1:6" ht="67.5" customHeight="1" x14ac:dyDescent="0.25">
      <c r="A474" s="20" t="s">
        <v>324</v>
      </c>
      <c r="B474" s="33"/>
      <c r="C474" s="30" t="s">
        <v>326</v>
      </c>
      <c r="D474" s="30"/>
      <c r="E474" s="30"/>
      <c r="F474" s="2"/>
    </row>
    <row r="475" spans="1:6" x14ac:dyDescent="0.25">
      <c r="E475" s="29"/>
      <c r="F475" s="2"/>
    </row>
    <row r="476" spans="1:6" x14ac:dyDescent="0.25">
      <c r="C476" s="27" t="s">
        <v>12</v>
      </c>
      <c r="D476" s="57">
        <v>4</v>
      </c>
      <c r="E476" s="29"/>
      <c r="F476" s="2">
        <f t="shared" si="7"/>
        <v>0</v>
      </c>
    </row>
    <row r="477" spans="1:6" x14ac:dyDescent="0.25">
      <c r="A477" s="17"/>
      <c r="B477" s="13"/>
      <c r="C477" s="14"/>
      <c r="D477" s="15"/>
      <c r="E477" s="29"/>
      <c r="F477" s="2"/>
    </row>
    <row r="478" spans="1:6" x14ac:dyDescent="0.25">
      <c r="A478" s="17" t="s">
        <v>327</v>
      </c>
      <c r="B478" s="33"/>
      <c r="C478" s="78" t="s">
        <v>328</v>
      </c>
      <c r="D478" s="24"/>
      <c r="E478" s="24"/>
      <c r="F478" s="2"/>
    </row>
    <row r="479" spans="1:6" x14ac:dyDescent="0.25">
      <c r="A479" s="17"/>
      <c r="B479" s="13"/>
      <c r="C479" s="14"/>
      <c r="D479" s="15"/>
      <c r="F479" s="2"/>
    </row>
    <row r="480" spans="1:6" x14ac:dyDescent="0.25">
      <c r="A480" s="17" t="s">
        <v>329</v>
      </c>
      <c r="B480" s="33"/>
      <c r="C480" s="78" t="s">
        <v>330</v>
      </c>
      <c r="D480" s="24"/>
      <c r="E480" s="24"/>
      <c r="F480" s="2"/>
    </row>
    <row r="481" spans="1:6" x14ac:dyDescent="0.25">
      <c r="C481" s="27"/>
      <c r="D481" s="57"/>
      <c r="F481" s="2"/>
    </row>
    <row r="482" spans="1:6" ht="97.5" customHeight="1" x14ac:dyDescent="0.25">
      <c r="A482" s="20" t="s">
        <v>331</v>
      </c>
      <c r="B482" s="33"/>
      <c r="C482" s="30" t="s">
        <v>332</v>
      </c>
      <c r="D482" s="30"/>
      <c r="E482" s="30"/>
      <c r="F482" s="2"/>
    </row>
    <row r="483" spans="1:6" x14ac:dyDescent="0.25">
      <c r="F483" s="2"/>
    </row>
    <row r="484" spans="1:6" x14ac:dyDescent="0.25">
      <c r="C484" s="27" t="s">
        <v>12</v>
      </c>
      <c r="D484" s="57">
        <v>468</v>
      </c>
      <c r="F484" s="2">
        <f t="shared" si="7"/>
        <v>0</v>
      </c>
    </row>
    <row r="485" spans="1:6" x14ac:dyDescent="0.25">
      <c r="C485" s="27"/>
      <c r="D485" s="57"/>
      <c r="F485" s="2"/>
    </row>
    <row r="486" spans="1:6" ht="92.25" customHeight="1" x14ac:dyDescent="0.25">
      <c r="A486" s="20" t="s">
        <v>333</v>
      </c>
      <c r="B486" s="33"/>
      <c r="C486" s="30" t="s">
        <v>334</v>
      </c>
      <c r="D486" s="30"/>
      <c r="E486" s="30"/>
      <c r="F486" s="2"/>
    </row>
    <row r="487" spans="1:6" x14ac:dyDescent="0.25">
      <c r="F487" s="2"/>
    </row>
    <row r="488" spans="1:6" x14ac:dyDescent="0.25">
      <c r="C488" s="27" t="s">
        <v>71</v>
      </c>
      <c r="D488" s="57">
        <v>2862</v>
      </c>
      <c r="F488" s="2">
        <f t="shared" si="7"/>
        <v>0</v>
      </c>
    </row>
    <row r="489" spans="1:6" x14ac:dyDescent="0.25">
      <c r="B489" s="33"/>
      <c r="C489" s="38"/>
      <c r="D489" s="38"/>
      <c r="E489" s="31"/>
      <c r="F489" s="2"/>
    </row>
    <row r="490" spans="1:6" x14ac:dyDescent="0.25">
      <c r="C490" s="27"/>
      <c r="D490" s="57"/>
      <c r="F490" s="2"/>
    </row>
    <row r="491" spans="1:6" x14ac:dyDescent="0.25">
      <c r="C491" s="27"/>
      <c r="D491" s="57"/>
      <c r="F491" s="2"/>
    </row>
    <row r="492" spans="1:6" ht="15.75" thickBot="1" x14ac:dyDescent="0.3">
      <c r="A492" s="41"/>
      <c r="B492" s="42"/>
      <c r="C492" s="53" t="s">
        <v>335</v>
      </c>
      <c r="D492" s="42"/>
      <c r="E492" s="44"/>
      <c r="F492" s="84">
        <f>SUM(F457:F491)</f>
        <v>0</v>
      </c>
    </row>
    <row r="493" spans="1:6" ht="15.75" thickTop="1" x14ac:dyDescent="0.25">
      <c r="C493" s="27"/>
      <c r="D493" s="57"/>
      <c r="F493" s="2"/>
    </row>
    <row r="494" spans="1:6" x14ac:dyDescent="0.25">
      <c r="A494" s="54"/>
      <c r="C494" s="21"/>
      <c r="D494" s="21"/>
      <c r="F494" s="2"/>
    </row>
    <row r="495" spans="1:6" x14ac:dyDescent="0.25">
      <c r="A495" s="7" t="s">
        <v>336</v>
      </c>
      <c r="B495" s="8"/>
      <c r="C495" s="9" t="s">
        <v>337</v>
      </c>
      <c r="D495" s="10"/>
      <c r="E495" s="11"/>
      <c r="F495" s="11"/>
    </row>
    <row r="496" spans="1:6" x14ac:dyDescent="0.25">
      <c r="F496" s="2"/>
    </row>
    <row r="497" spans="1:6" x14ac:dyDescent="0.25">
      <c r="A497" s="17"/>
      <c r="B497" s="13"/>
      <c r="C497" s="14"/>
      <c r="D497" s="15"/>
      <c r="F497" s="2"/>
    </row>
    <row r="498" spans="1:6" x14ac:dyDescent="0.25">
      <c r="A498" s="13" t="s">
        <v>338</v>
      </c>
      <c r="C498" s="13" t="s">
        <v>339</v>
      </c>
      <c r="D498" s="21"/>
      <c r="F498" s="2"/>
    </row>
    <row r="499" spans="1:6" x14ac:dyDescent="0.25">
      <c r="A499" s="17"/>
      <c r="B499" s="13"/>
      <c r="C499" s="14"/>
      <c r="D499" s="15"/>
      <c r="F499" s="2"/>
    </row>
    <row r="500" spans="1:6" x14ac:dyDescent="0.25">
      <c r="A500" s="13" t="s">
        <v>340</v>
      </c>
      <c r="C500" s="13" t="s">
        <v>341</v>
      </c>
      <c r="D500" s="21"/>
      <c r="F500" s="2"/>
    </row>
    <row r="501" spans="1:6" x14ac:dyDescent="0.25">
      <c r="A501" s="54"/>
      <c r="C501" s="21"/>
      <c r="D501" s="21"/>
      <c r="F501" s="2"/>
    </row>
    <row r="502" spans="1:6" x14ac:dyDescent="0.25">
      <c r="A502" s="20" t="s">
        <v>342</v>
      </c>
      <c r="B502" s="33"/>
      <c r="C502" s="24" t="s">
        <v>343</v>
      </c>
      <c r="D502" s="24"/>
      <c r="E502" s="24"/>
      <c r="F502" s="2"/>
    </row>
    <row r="503" spans="1:6" x14ac:dyDescent="0.25">
      <c r="C503" s="27" t="s">
        <v>18</v>
      </c>
      <c r="D503" s="57">
        <v>100</v>
      </c>
      <c r="F503" s="2">
        <f t="shared" si="7"/>
        <v>0</v>
      </c>
    </row>
    <row r="504" spans="1:6" x14ac:dyDescent="0.25">
      <c r="F504" s="2"/>
    </row>
    <row r="505" spans="1:6" x14ac:dyDescent="0.25">
      <c r="A505" s="79" t="s">
        <v>344</v>
      </c>
      <c r="C505" s="13" t="s">
        <v>345</v>
      </c>
      <c r="D505" s="21"/>
      <c r="F505" s="2"/>
    </row>
    <row r="506" spans="1:6" x14ac:dyDescent="0.25">
      <c r="F506" s="2"/>
    </row>
    <row r="507" spans="1:6" x14ac:dyDescent="0.25">
      <c r="A507" s="20" t="s">
        <v>346</v>
      </c>
      <c r="B507" s="33"/>
      <c r="C507" s="24" t="s">
        <v>347</v>
      </c>
      <c r="D507" s="24"/>
      <c r="E507" s="24"/>
      <c r="F507" s="2"/>
    </row>
    <row r="508" spans="1:6" x14ac:dyDescent="0.25">
      <c r="F508" s="2"/>
    </row>
    <row r="509" spans="1:6" x14ac:dyDescent="0.25">
      <c r="C509" s="27" t="s">
        <v>12</v>
      </c>
      <c r="D509" s="57">
        <v>1</v>
      </c>
      <c r="F509" s="2">
        <f t="shared" si="7"/>
        <v>0</v>
      </c>
    </row>
    <row r="510" spans="1:6" x14ac:dyDescent="0.25">
      <c r="C510" s="27"/>
      <c r="D510" s="57"/>
      <c r="F510" s="2"/>
    </row>
    <row r="511" spans="1:6" ht="15.75" thickBot="1" x14ac:dyDescent="0.3">
      <c r="A511" s="41"/>
      <c r="B511" s="42"/>
      <c r="C511" s="53" t="s">
        <v>348</v>
      </c>
      <c r="D511" s="42"/>
      <c r="E511" s="44"/>
      <c r="F511" s="84">
        <f>SUM(F498:F510)</f>
        <v>0</v>
      </c>
    </row>
    <row r="512" spans="1:6" ht="15.75" thickTop="1" x14ac:dyDescent="0.25">
      <c r="A512" s="54"/>
      <c r="C512" s="21"/>
      <c r="D512" s="21"/>
      <c r="F512" s="2"/>
    </row>
    <row r="513" spans="1:6" x14ac:dyDescent="0.25">
      <c r="A513" s="54"/>
      <c r="C513" s="21"/>
      <c r="D513" s="21"/>
      <c r="F513" s="2"/>
    </row>
    <row r="514" spans="1:6" x14ac:dyDescent="0.25">
      <c r="A514" s="7" t="s">
        <v>349</v>
      </c>
      <c r="B514" s="8"/>
      <c r="C514" s="9" t="s">
        <v>350</v>
      </c>
      <c r="D514" s="10"/>
      <c r="E514" s="11"/>
      <c r="F514" s="11"/>
    </row>
    <row r="515" spans="1:6" x14ac:dyDescent="0.25">
      <c r="A515" s="54"/>
      <c r="C515" s="21"/>
      <c r="D515" s="21"/>
      <c r="F515" s="2"/>
    </row>
    <row r="516" spans="1:6" x14ac:dyDescent="0.25">
      <c r="A516" s="54"/>
      <c r="C516" s="21"/>
      <c r="D516" s="21"/>
      <c r="F516" s="2"/>
    </row>
    <row r="517" spans="1:6" x14ac:dyDescent="0.25">
      <c r="A517" s="20" t="s">
        <v>351</v>
      </c>
      <c r="B517" s="33"/>
      <c r="C517" s="24" t="s">
        <v>352</v>
      </c>
      <c r="D517" s="24"/>
      <c r="E517" s="24"/>
      <c r="F517" s="2">
        <f>(F511+F492+F452+F308++F232+F196+F121)*0.05</f>
        <v>0</v>
      </c>
    </row>
    <row r="518" spans="1:6" x14ac:dyDescent="0.25">
      <c r="B518" s="33"/>
      <c r="C518" s="38"/>
      <c r="D518" s="38"/>
      <c r="E518" s="31"/>
      <c r="F518" s="2"/>
    </row>
    <row r="519" spans="1:6" x14ac:dyDescent="0.25">
      <c r="F519" s="2"/>
    </row>
    <row r="520" spans="1:6" ht="15.75" thickBot="1" x14ac:dyDescent="0.3">
      <c r="A520" s="41"/>
      <c r="B520" s="42"/>
      <c r="C520" s="53" t="s">
        <v>353</v>
      </c>
      <c r="D520" s="42"/>
      <c r="E520" s="44"/>
      <c r="F520" s="84">
        <f>SUM(F517:F518)</f>
        <v>0</v>
      </c>
    </row>
    <row r="521" spans="1:6" ht="15.75" thickTop="1" x14ac:dyDescent="0.25">
      <c r="C521" s="80" t="s">
        <v>354</v>
      </c>
      <c r="D521" s="81"/>
      <c r="E521" s="81"/>
    </row>
    <row r="522" spans="1:6" x14ac:dyDescent="0.25">
      <c r="C522" s="13"/>
      <c r="D522" s="21"/>
    </row>
    <row r="523" spans="1:6" x14ac:dyDescent="0.25">
      <c r="A523" s="54"/>
      <c r="C523" s="21"/>
      <c r="D523" s="21"/>
    </row>
    <row r="524" spans="1:6" x14ac:dyDescent="0.25">
      <c r="A524" s="54"/>
      <c r="C524" s="21"/>
      <c r="D524" s="21"/>
    </row>
    <row r="525" spans="1:6" x14ac:dyDescent="0.25">
      <c r="A525" s="54"/>
      <c r="C525" s="21"/>
      <c r="D525" s="21"/>
    </row>
    <row r="526" spans="1:6" x14ac:dyDescent="0.25">
      <c r="A526" s="54"/>
      <c r="C526" s="21"/>
      <c r="D526" s="21"/>
    </row>
    <row r="527" spans="1:6" x14ac:dyDescent="0.25">
      <c r="A527" s="54"/>
      <c r="C527" s="21"/>
      <c r="D527" s="21"/>
    </row>
    <row r="529" spans="1:5" x14ac:dyDescent="0.25">
      <c r="A529" s="23"/>
      <c r="C529" s="24"/>
      <c r="D529" s="24"/>
      <c r="E529" s="24"/>
    </row>
    <row r="531" spans="1:5" x14ac:dyDescent="0.25">
      <c r="C531" s="82"/>
      <c r="D531" s="26"/>
    </row>
  </sheetData>
  <mergeCells count="185">
    <mergeCell ref="C502:E502"/>
    <mergeCell ref="C507:E507"/>
    <mergeCell ref="C514:D514"/>
    <mergeCell ref="C517:E517"/>
    <mergeCell ref="C521:E521"/>
    <mergeCell ref="C529:E529"/>
    <mergeCell ref="C474:E474"/>
    <mergeCell ref="C478:E478"/>
    <mergeCell ref="C480:E480"/>
    <mergeCell ref="C482:E482"/>
    <mergeCell ref="C486:E486"/>
    <mergeCell ref="C495:D495"/>
    <mergeCell ref="C453:D453"/>
    <mergeCell ref="C455:E455"/>
    <mergeCell ref="C457:E457"/>
    <mergeCell ref="C462:E462"/>
    <mergeCell ref="C466:E466"/>
    <mergeCell ref="C470:E470"/>
    <mergeCell ref="C431:E431"/>
    <mergeCell ref="C434:E434"/>
    <mergeCell ref="C438:E438"/>
    <mergeCell ref="C442:E442"/>
    <mergeCell ref="C445:E445"/>
    <mergeCell ref="C448:E448"/>
    <mergeCell ref="C418:E418"/>
    <mergeCell ref="C419:E419"/>
    <mergeCell ref="C422:E422"/>
    <mergeCell ref="C423:E423"/>
    <mergeCell ref="C426:D426"/>
    <mergeCell ref="C428:E428"/>
    <mergeCell ref="C400:D400"/>
    <mergeCell ref="C402:D402"/>
    <mergeCell ref="C404:D404"/>
    <mergeCell ref="C406:E406"/>
    <mergeCell ref="C410:E410"/>
    <mergeCell ref="C414:E414"/>
    <mergeCell ref="C385:E385"/>
    <mergeCell ref="C388:E388"/>
    <mergeCell ref="C389:E389"/>
    <mergeCell ref="C392:D392"/>
    <mergeCell ref="C394:E394"/>
    <mergeCell ref="C398:D398"/>
    <mergeCell ref="C369:D369"/>
    <mergeCell ref="C372:E372"/>
    <mergeCell ref="C376:E376"/>
    <mergeCell ref="C380:E380"/>
    <mergeCell ref="C381:E381"/>
    <mergeCell ref="C384:E384"/>
    <mergeCell ref="C358:D358"/>
    <mergeCell ref="C360:E360"/>
    <mergeCell ref="C361:E361"/>
    <mergeCell ref="C364:E364"/>
    <mergeCell ref="C365:E365"/>
    <mergeCell ref="C368:E368"/>
    <mergeCell ref="C342:E342"/>
    <mergeCell ref="C346:E346"/>
    <mergeCell ref="C350:E350"/>
    <mergeCell ref="C351:D351"/>
    <mergeCell ref="C354:E354"/>
    <mergeCell ref="C355:D355"/>
    <mergeCell ref="C327:E327"/>
    <mergeCell ref="C328:E328"/>
    <mergeCell ref="C331:E331"/>
    <mergeCell ref="C335:E335"/>
    <mergeCell ref="C336:E336"/>
    <mergeCell ref="C339:D339"/>
    <mergeCell ref="C309:D309"/>
    <mergeCell ref="C311:D311"/>
    <mergeCell ref="C313:E313"/>
    <mergeCell ref="C317:E317"/>
    <mergeCell ref="C321:E321"/>
    <mergeCell ref="C325:D325"/>
    <mergeCell ref="C286:E286"/>
    <mergeCell ref="C290:E290"/>
    <mergeCell ref="C294:E294"/>
    <mergeCell ref="C298:D298"/>
    <mergeCell ref="C300:E300"/>
    <mergeCell ref="C304:E304"/>
    <mergeCell ref="C266:E266"/>
    <mergeCell ref="C269:E269"/>
    <mergeCell ref="C272:D272"/>
    <mergeCell ref="C274:E274"/>
    <mergeCell ref="C278:E278"/>
    <mergeCell ref="C282:E282"/>
    <mergeCell ref="C244:E244"/>
    <mergeCell ref="C248:E248"/>
    <mergeCell ref="C252:E252"/>
    <mergeCell ref="C256:E256"/>
    <mergeCell ref="C260:D260"/>
    <mergeCell ref="C262:E262"/>
    <mergeCell ref="C228:E228"/>
    <mergeCell ref="C229:E229"/>
    <mergeCell ref="C233:D233"/>
    <mergeCell ref="C236:D236"/>
    <mergeCell ref="C238:E238"/>
    <mergeCell ref="C242:D242"/>
    <mergeCell ref="C212:E212"/>
    <mergeCell ref="C216:E216"/>
    <mergeCell ref="C217:E217"/>
    <mergeCell ref="C220:D220"/>
    <mergeCell ref="C222:E222"/>
    <mergeCell ref="C226:D226"/>
    <mergeCell ref="C200:D200"/>
    <mergeCell ref="C202:E202"/>
    <mergeCell ref="C203:E203"/>
    <mergeCell ref="C206:D206"/>
    <mergeCell ref="C208:E208"/>
    <mergeCell ref="C209:E209"/>
    <mergeCell ref="C183:E183"/>
    <mergeCell ref="C186:E186"/>
    <mergeCell ref="C187:E187"/>
    <mergeCell ref="C190:D190"/>
    <mergeCell ref="C192:E192"/>
    <mergeCell ref="C198:D198"/>
    <mergeCell ref="C170:E170"/>
    <mergeCell ref="C174:D174"/>
    <mergeCell ref="C176:D176"/>
    <mergeCell ref="C178:E178"/>
    <mergeCell ref="C179:E179"/>
    <mergeCell ref="C182:E182"/>
    <mergeCell ref="C156:E156"/>
    <mergeCell ref="C159:E159"/>
    <mergeCell ref="C160:E160"/>
    <mergeCell ref="C164:D164"/>
    <mergeCell ref="C166:E166"/>
    <mergeCell ref="C167:E167"/>
    <mergeCell ref="C145:E145"/>
    <mergeCell ref="C146:E146"/>
    <mergeCell ref="C149:D149"/>
    <mergeCell ref="C151:E151"/>
    <mergeCell ref="C152:E152"/>
    <mergeCell ref="C155:E155"/>
    <mergeCell ref="C134:D134"/>
    <mergeCell ref="C135:E135"/>
    <mergeCell ref="C139:D139"/>
    <mergeCell ref="C140:E140"/>
    <mergeCell ref="C143:D143"/>
    <mergeCell ref="C122:D122"/>
    <mergeCell ref="C124:D124"/>
    <mergeCell ref="C126:D126"/>
    <mergeCell ref="C127:D127"/>
    <mergeCell ref="C130:E130"/>
    <mergeCell ref="C131:D131"/>
    <mergeCell ref="C97:E97"/>
    <mergeCell ref="C103:E103"/>
    <mergeCell ref="C107:E107"/>
    <mergeCell ref="C114:E114"/>
    <mergeCell ref="C118:E118"/>
    <mergeCell ref="C121:D121"/>
    <mergeCell ref="C80:E80"/>
    <mergeCell ref="C81:E81"/>
    <mergeCell ref="C83:D83"/>
    <mergeCell ref="C85:E85"/>
    <mergeCell ref="C89:E89"/>
    <mergeCell ref="C93:E93"/>
    <mergeCell ref="C68:E68"/>
    <mergeCell ref="C69:E69"/>
    <mergeCell ref="C72:E72"/>
    <mergeCell ref="C73:E73"/>
    <mergeCell ref="C76:E76"/>
    <mergeCell ref="C77:E77"/>
    <mergeCell ref="C46:E46"/>
    <mergeCell ref="C49:E49"/>
    <mergeCell ref="C52:E52"/>
    <mergeCell ref="C55:E55"/>
    <mergeCell ref="C60:E60"/>
    <mergeCell ref="C65:E65"/>
    <mergeCell ref="C33:E33"/>
    <mergeCell ref="C36:E36"/>
    <mergeCell ref="C37:D37"/>
    <mergeCell ref="C40:E40"/>
    <mergeCell ref="C41:D41"/>
    <mergeCell ref="C44:E44"/>
    <mergeCell ref="C19:E19"/>
    <mergeCell ref="C23:E23"/>
    <mergeCell ref="C26:D26"/>
    <mergeCell ref="C28:E28"/>
    <mergeCell ref="C29:E29"/>
    <mergeCell ref="C32:E32"/>
    <mergeCell ref="A2:E2"/>
    <mergeCell ref="C4:D4"/>
    <mergeCell ref="C6:D6"/>
    <mergeCell ref="C8:E8"/>
    <mergeCell ref="C12:E12"/>
    <mergeCell ref="C16:E16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32075-C964-4B9D-B303-23B735307CC5}">
  <dimension ref="A1:C20"/>
  <sheetViews>
    <sheetView tabSelected="1" workbookViewId="0">
      <selection activeCell="C27" sqref="C27"/>
    </sheetView>
  </sheetViews>
  <sheetFormatPr defaultRowHeight="15" x14ac:dyDescent="0.25"/>
  <cols>
    <col min="1" max="1" width="16.140625" customWidth="1"/>
    <col min="2" max="2" width="28.5703125" customWidth="1"/>
    <col min="3" max="3" width="37.5703125" customWidth="1"/>
  </cols>
  <sheetData>
    <row r="1" spans="1:3" ht="15.75" x14ac:dyDescent="0.25">
      <c r="A1" s="85" t="s">
        <v>355</v>
      </c>
      <c r="B1" s="85"/>
      <c r="C1" s="85"/>
    </row>
    <row r="2" spans="1:3" ht="15.75" x14ac:dyDescent="0.25">
      <c r="A2" s="5"/>
      <c r="B2" s="5"/>
      <c r="C2" s="86"/>
    </row>
    <row r="3" spans="1:3" x14ac:dyDescent="0.25">
      <c r="C3" s="87"/>
    </row>
    <row r="4" spans="1:3" x14ac:dyDescent="0.25">
      <c r="C4" s="87"/>
    </row>
    <row r="5" spans="1:3" ht="15.75" x14ac:dyDescent="0.25">
      <c r="A5" s="88" t="s">
        <v>356</v>
      </c>
      <c r="B5" s="89"/>
      <c r="C5" s="90">
        <f>popisi!F121</f>
        <v>0</v>
      </c>
    </row>
    <row r="6" spans="1:3" ht="15.75" x14ac:dyDescent="0.25">
      <c r="A6" s="88" t="s">
        <v>357</v>
      </c>
      <c r="B6" s="91"/>
      <c r="C6" s="90">
        <f>popisi!F196</f>
        <v>0</v>
      </c>
    </row>
    <row r="7" spans="1:3" ht="15.75" x14ac:dyDescent="0.25">
      <c r="A7" s="88" t="s">
        <v>358</v>
      </c>
      <c r="B7" s="91"/>
      <c r="C7" s="90">
        <f>popisi!F232</f>
        <v>0</v>
      </c>
    </row>
    <row r="8" spans="1:3" ht="15.75" x14ac:dyDescent="0.25">
      <c r="A8" s="88" t="s">
        <v>359</v>
      </c>
      <c r="B8" s="91"/>
      <c r="C8" s="90">
        <f>popisi!F308</f>
        <v>0</v>
      </c>
    </row>
    <row r="9" spans="1:3" ht="15.75" x14ac:dyDescent="0.25">
      <c r="A9" s="88" t="s">
        <v>360</v>
      </c>
      <c r="B9" s="91"/>
      <c r="C9" s="90">
        <f>popisi!F452</f>
        <v>0</v>
      </c>
    </row>
    <row r="10" spans="1:3" ht="15.75" x14ac:dyDescent="0.25">
      <c r="A10" s="88" t="s">
        <v>361</v>
      </c>
      <c r="B10" s="91"/>
      <c r="C10" s="90">
        <f>popisi!F492</f>
        <v>0</v>
      </c>
    </row>
    <row r="11" spans="1:3" ht="15.75" x14ac:dyDescent="0.25">
      <c r="A11" s="88" t="s">
        <v>362</v>
      </c>
      <c r="B11" s="91"/>
      <c r="C11" s="90">
        <f>popisi!F511</f>
        <v>0</v>
      </c>
    </row>
    <row r="12" spans="1:3" ht="16.5" thickBot="1" x14ac:dyDescent="0.3">
      <c r="A12" s="92" t="s">
        <v>363</v>
      </c>
      <c r="B12" s="93"/>
      <c r="C12" s="94">
        <f>popisi!F520</f>
        <v>0</v>
      </c>
    </row>
    <row r="13" spans="1:3" ht="15.75" thickTop="1" x14ac:dyDescent="0.25">
      <c r="A13" s="95"/>
      <c r="C13" s="90"/>
    </row>
    <row r="14" spans="1:3" x14ac:dyDescent="0.25">
      <c r="A14" s="96" t="s">
        <v>364</v>
      </c>
      <c r="C14" s="97">
        <f>SUM(C5:C13)</f>
        <v>0</v>
      </c>
    </row>
    <row r="15" spans="1:3" x14ac:dyDescent="0.25">
      <c r="A15" s="98" t="s">
        <v>365</v>
      </c>
      <c r="B15" s="99"/>
      <c r="C15" s="100">
        <v>0</v>
      </c>
    </row>
    <row r="16" spans="1:3" x14ac:dyDescent="0.25">
      <c r="A16" s="96" t="s">
        <v>366</v>
      </c>
      <c r="C16" s="97">
        <f>C14-C15</f>
        <v>0</v>
      </c>
    </row>
    <row r="17" spans="1:3" ht="15.75" thickBot="1" x14ac:dyDescent="0.3">
      <c r="A17" s="101" t="s">
        <v>367</v>
      </c>
      <c r="B17" s="102"/>
      <c r="C17" s="103">
        <f>0.22*C16</f>
        <v>0</v>
      </c>
    </row>
    <row r="18" spans="1:3" ht="16.5" thickTop="1" x14ac:dyDescent="0.25">
      <c r="A18" s="104" t="s">
        <v>366</v>
      </c>
      <c r="B18" s="91"/>
      <c r="C18" s="105">
        <f>C16+C17</f>
        <v>0</v>
      </c>
    </row>
    <row r="19" spans="1:3" ht="15.75" x14ac:dyDescent="0.25">
      <c r="A19" s="104"/>
      <c r="B19" s="91"/>
      <c r="C19" s="105"/>
    </row>
    <row r="20" spans="1:3" ht="15.75" x14ac:dyDescent="0.25">
      <c r="A20" s="104"/>
      <c r="B20" s="91"/>
      <c r="C20" s="10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popisi</vt:lpstr>
      <vt:lpstr>rekapitulacija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</dc:creator>
  <cp:lastModifiedBy>Mojca</cp:lastModifiedBy>
  <dcterms:created xsi:type="dcterms:W3CDTF">2021-05-26T11:50:09Z</dcterms:created>
  <dcterms:modified xsi:type="dcterms:W3CDTF">2021-05-26T12:57:41Z</dcterms:modified>
</cp:coreProperties>
</file>